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showObjects="none" filterPrivacy="1" defaultThemeVersion="124226"/>
  <xr:revisionPtr revIDLastSave="0" documentId="8_{78B8AAA5-70F9-402E-937D-CEEF2C31BC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EL" sheetId="2" r:id="rId1"/>
  </sheets>
  <calcPr calcId="179021"/>
</workbook>
</file>

<file path=xl/calcChain.xml><?xml version="1.0" encoding="utf-8"?>
<calcChain xmlns="http://schemas.openxmlformats.org/spreadsheetml/2006/main">
  <c r="A38" i="2" l="1"/>
  <c r="R38" i="2" l="1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 l="1"/>
  <c r="R22" i="2"/>
  <c r="R21" i="2"/>
  <c r="R20" i="2"/>
  <c r="R19" i="2" l="1"/>
  <c r="R18" i="2"/>
  <c r="R17" i="2"/>
  <c r="R16" i="2" l="1"/>
  <c r="R15" i="2"/>
  <c r="R14" i="2"/>
  <c r="P38" i="2"/>
  <c r="P37" i="2"/>
  <c r="P36" i="2"/>
  <c r="P35" i="2"/>
  <c r="P34" i="2" l="1"/>
  <c r="P33" i="2"/>
  <c r="P32" i="2"/>
  <c r="P31" i="2"/>
  <c r="P30" i="2"/>
  <c r="P29" i="2"/>
  <c r="P28" i="2" l="1"/>
  <c r="P27" i="2"/>
  <c r="P26" i="2"/>
  <c r="P25" i="2"/>
  <c r="P24" i="2"/>
  <c r="P23" i="2"/>
  <c r="P22" i="2" l="1"/>
  <c r="P21" i="2"/>
  <c r="P20" i="2"/>
  <c r="P19" i="2"/>
  <c r="P18" i="2"/>
  <c r="P17" i="2"/>
  <c r="P16" i="2" l="1"/>
  <c r="P15" i="2"/>
  <c r="P14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 l="1"/>
  <c r="N18" i="2"/>
  <c r="N17" i="2"/>
  <c r="N16" i="2"/>
  <c r="N15" i="2"/>
  <c r="N14" i="2"/>
  <c r="L38" i="2"/>
  <c r="L37" i="2" l="1"/>
  <c r="L36" i="2"/>
  <c r="L35" i="2"/>
  <c r="L34" i="2"/>
  <c r="L33" i="2"/>
  <c r="L32" i="2"/>
  <c r="L31" i="2"/>
  <c r="L30" i="2" l="1"/>
  <c r="L29" i="2"/>
  <c r="L28" i="2"/>
  <c r="L27" i="2"/>
  <c r="L26" i="2"/>
  <c r="L25" i="2"/>
  <c r="L24" i="2" l="1"/>
  <c r="L23" i="2"/>
  <c r="L22" i="2"/>
  <c r="L21" i="2" l="1"/>
  <c r="L20" i="2"/>
  <c r="I2" i="2" l="1"/>
  <c r="I5" i="2"/>
  <c r="I4" i="2"/>
  <c r="I3" i="2"/>
  <c r="L19" i="2"/>
  <c r="L18" i="2"/>
  <c r="L17" i="2"/>
  <c r="H6" i="2"/>
  <c r="L16" i="2" l="1"/>
  <c r="L15" i="2"/>
  <c r="L14" i="2"/>
  <c r="J38" i="2"/>
  <c r="J37" i="2"/>
  <c r="J36" i="2"/>
  <c r="J35" i="2" l="1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 l="1"/>
  <c r="J15" i="2"/>
  <c r="J14" i="2"/>
  <c r="H38" i="2"/>
  <c r="H37" i="2"/>
  <c r="H36" i="2"/>
  <c r="H35" i="2"/>
  <c r="H34" i="2"/>
  <c r="H33" i="2"/>
  <c r="H32" i="2"/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 l="1"/>
  <c r="H16" i="2"/>
  <c r="H15" i="2"/>
  <c r="H14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 l="1"/>
  <c r="F22" i="2"/>
  <c r="F21" i="2"/>
  <c r="F20" i="2"/>
  <c r="F19" i="2"/>
  <c r="F18" i="2"/>
  <c r="F17" i="2"/>
  <c r="F16" i="2"/>
  <c r="F15" i="2"/>
  <c r="F14" i="2"/>
  <c r="D38" i="2"/>
  <c r="D37" i="2"/>
  <c r="D36" i="2"/>
  <c r="D35" i="2"/>
  <c r="D34" i="2"/>
  <c r="D33" i="2"/>
  <c r="D32" i="2"/>
  <c r="D31" i="2" l="1"/>
  <c r="D30" i="2"/>
  <c r="D29" i="2"/>
  <c r="D28" i="2"/>
  <c r="D15" i="2"/>
  <c r="D27" i="2"/>
  <c r="D26" i="2"/>
  <c r="D25" i="2"/>
  <c r="D24" i="2"/>
  <c r="D23" i="2"/>
  <c r="D22" i="2"/>
  <c r="D21" i="2" l="1"/>
  <c r="D20" i="2"/>
  <c r="D19" i="2"/>
  <c r="D18" i="2"/>
  <c r="D17" i="2"/>
  <c r="D14" i="2"/>
  <c r="D16" i="2"/>
  <c r="B22" i="2"/>
  <c r="A191" i="2"/>
  <c r="B185" i="2"/>
  <c r="R191" i="2"/>
  <c r="R190" i="2"/>
  <c r="R189" i="2"/>
  <c r="R188" i="2"/>
  <c r="R187" i="2"/>
  <c r="R186" i="2"/>
  <c r="R185" i="2"/>
  <c r="R184" i="2"/>
  <c r="R183" i="2"/>
  <c r="R182" i="2"/>
  <c r="G6" i="2"/>
  <c r="R181" i="2" l="1"/>
  <c r="R180" i="2"/>
  <c r="R179" i="2"/>
  <c r="R178" i="2"/>
  <c r="R177" i="2"/>
  <c r="R176" i="2"/>
  <c r="R175" i="2"/>
  <c r="R174" i="2" l="1"/>
  <c r="R173" i="2"/>
  <c r="R172" i="2"/>
  <c r="R171" i="2"/>
  <c r="R170" i="2"/>
  <c r="R169" i="2"/>
  <c r="R168" i="2"/>
  <c r="R167" i="2" l="1"/>
  <c r="P191" i="2"/>
  <c r="P190" i="2"/>
  <c r="P189" i="2"/>
  <c r="P188" i="2"/>
  <c r="P187" i="2"/>
  <c r="P186" i="2"/>
  <c r="P185" i="2" l="1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N191" i="2" l="1"/>
  <c r="N190" i="2"/>
  <c r="N189" i="2"/>
  <c r="N188" i="2"/>
  <c r="N187" i="2"/>
  <c r="N186" i="2"/>
  <c r="N185" i="2"/>
  <c r="N184" i="2"/>
  <c r="N183" i="2"/>
  <c r="N182" i="2" l="1"/>
  <c r="N181" i="2"/>
  <c r="N180" i="2"/>
  <c r="N179" i="2"/>
  <c r="N178" i="2"/>
  <c r="N177" i="2"/>
  <c r="N176" i="2" l="1"/>
  <c r="N175" i="2"/>
  <c r="N174" i="2"/>
  <c r="N173" i="2"/>
  <c r="N172" i="2"/>
  <c r="N171" i="2" l="1"/>
  <c r="N170" i="2"/>
  <c r="N169" i="2"/>
  <c r="N168" i="2"/>
  <c r="N167" i="2"/>
  <c r="L191" i="2" l="1"/>
  <c r="L190" i="2"/>
  <c r="L189" i="2"/>
  <c r="L188" i="2"/>
  <c r="L187" i="2"/>
  <c r="L186" i="2"/>
  <c r="L185" i="2"/>
  <c r="L184" i="2" l="1"/>
  <c r="L183" i="2"/>
  <c r="L182" i="2"/>
  <c r="L181" i="2"/>
  <c r="L180" i="2"/>
  <c r="L179" i="2"/>
  <c r="L178" i="2"/>
  <c r="L177" i="2"/>
  <c r="L176" i="2"/>
  <c r="L175" i="2"/>
  <c r="L174" i="2" l="1"/>
  <c r="L173" i="2"/>
  <c r="L172" i="2"/>
  <c r="L171" i="2"/>
  <c r="L170" i="2"/>
  <c r="L169" i="2"/>
  <c r="L168" i="2"/>
  <c r="L167" i="2"/>
  <c r="J191" i="2"/>
  <c r="J190" i="2"/>
  <c r="J189" i="2"/>
  <c r="J188" i="2"/>
  <c r="J187" i="2"/>
  <c r="J186" i="2"/>
  <c r="J185" i="2"/>
  <c r="J184" i="2"/>
  <c r="J183" i="2"/>
  <c r="J182" i="2"/>
  <c r="J181" i="2"/>
  <c r="J180" i="2" l="1"/>
  <c r="J179" i="2"/>
  <c r="J178" i="2"/>
  <c r="J177" i="2"/>
  <c r="J176" i="2"/>
  <c r="J175" i="2"/>
  <c r="J174" i="2" l="1"/>
  <c r="J173" i="2"/>
  <c r="J172" i="2"/>
  <c r="M11" i="2"/>
  <c r="M10" i="2"/>
  <c r="M9" i="2"/>
  <c r="M8" i="2"/>
  <c r="J171" i="2" l="1"/>
  <c r="J170" i="2"/>
  <c r="J169" i="2"/>
  <c r="J168" i="2"/>
  <c r="J167" i="2"/>
  <c r="F6" i="2" l="1"/>
  <c r="H191" i="2" l="1"/>
  <c r="H190" i="2" l="1"/>
  <c r="H189" i="2"/>
  <c r="H188" i="2"/>
  <c r="H187" i="2"/>
  <c r="H186" i="2"/>
  <c r="H185" i="2"/>
  <c r="H184" i="2"/>
  <c r="H183" i="2"/>
  <c r="H182" i="2"/>
  <c r="H181" i="2" l="1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F191" i="2"/>
  <c r="F190" i="2"/>
  <c r="F189" i="2"/>
  <c r="F188" i="2"/>
  <c r="F187" i="2" l="1"/>
  <c r="F186" i="2"/>
  <c r="F185" i="2"/>
  <c r="F184" i="2"/>
  <c r="F183" i="2"/>
  <c r="F182" i="2"/>
  <c r="F181" i="2"/>
  <c r="F180" i="2"/>
  <c r="F179" i="2"/>
  <c r="F178" i="2"/>
  <c r="F177" i="2"/>
  <c r="F176" i="2" l="1"/>
  <c r="F175" i="2"/>
  <c r="F174" i="2" l="1"/>
  <c r="F173" i="2"/>
  <c r="F172" i="2" l="1"/>
  <c r="F171" i="2" l="1"/>
  <c r="F170" i="2"/>
  <c r="F169" i="2"/>
  <c r="F168" i="2" l="1"/>
  <c r="F167" i="2"/>
  <c r="D191" i="2"/>
  <c r="D190" i="2"/>
  <c r="D189" i="2"/>
  <c r="D188" i="2" l="1"/>
  <c r="D187" i="2"/>
  <c r="D186" i="2"/>
  <c r="D185" i="2"/>
  <c r="D184" i="2"/>
  <c r="D183" i="2" l="1"/>
  <c r="D182" i="2" l="1"/>
  <c r="D181" i="2"/>
  <c r="D180" i="2"/>
  <c r="D179" i="2"/>
  <c r="D178" i="2"/>
  <c r="D177" i="2" l="1"/>
  <c r="D176" i="2"/>
  <c r="D175" i="2"/>
  <c r="D174" i="2"/>
  <c r="D173" i="2" l="1"/>
  <c r="D172" i="2"/>
  <c r="D171" i="2"/>
  <c r="D170" i="2"/>
  <c r="D169" i="2"/>
  <c r="D167" i="2"/>
  <c r="D168" i="2"/>
  <c r="B157" i="2" l="1"/>
  <c r="R163" i="2"/>
  <c r="R162" i="2"/>
  <c r="R161" i="2"/>
  <c r="R160" i="2"/>
  <c r="R159" i="2"/>
  <c r="R158" i="2" l="1"/>
  <c r="R157" i="2"/>
  <c r="R156" i="2"/>
  <c r="R155" i="2" l="1"/>
  <c r="R154" i="2"/>
  <c r="R153" i="2"/>
  <c r="R152" i="2" l="1"/>
  <c r="R151" i="2"/>
  <c r="R150" i="2"/>
  <c r="R149" i="2"/>
  <c r="R148" i="2"/>
  <c r="R147" i="2" l="1"/>
  <c r="R146" i="2" l="1"/>
  <c r="R145" i="2"/>
  <c r="R144" i="2"/>
  <c r="R143" i="2"/>
  <c r="R142" i="2"/>
  <c r="R141" i="2"/>
  <c r="R140" i="2"/>
  <c r="R139" i="2"/>
  <c r="R138" i="2" l="1"/>
  <c r="P163" i="2" l="1"/>
  <c r="P162" i="2"/>
  <c r="P161" i="2" l="1"/>
  <c r="P160" i="2" l="1"/>
  <c r="P159" i="2"/>
  <c r="P158" i="2" l="1"/>
  <c r="P157" i="2"/>
  <c r="P156" i="2" l="1"/>
  <c r="P155" i="2" l="1"/>
  <c r="P154" i="2"/>
  <c r="P153" i="2"/>
  <c r="P152" i="2"/>
  <c r="P151" i="2"/>
  <c r="P150" i="2"/>
  <c r="P149" i="2"/>
  <c r="P148" i="2" l="1"/>
  <c r="P147" i="2"/>
  <c r="P146" i="2" l="1"/>
  <c r="P145" i="2"/>
  <c r="P144" i="2" l="1"/>
  <c r="P143" i="2"/>
  <c r="P142" i="2"/>
  <c r="P141" i="2"/>
  <c r="E6" i="2"/>
  <c r="P140" i="2" l="1"/>
  <c r="P139" i="2"/>
  <c r="P138" i="2"/>
  <c r="N163" i="2" l="1"/>
  <c r="N162" i="2"/>
  <c r="N161" i="2" l="1"/>
  <c r="N160" i="2"/>
  <c r="N159" i="2" l="1"/>
  <c r="N158" i="2"/>
  <c r="N157" i="2"/>
  <c r="N156" i="2" l="1"/>
  <c r="N155" i="2"/>
  <c r="N154" i="2"/>
  <c r="N153" i="2"/>
  <c r="N152" i="2" l="1"/>
  <c r="N151" i="2" l="1"/>
  <c r="N150" i="2" l="1"/>
  <c r="N149" i="2" l="1"/>
  <c r="N148" i="2"/>
  <c r="N147" i="2"/>
  <c r="N146" i="2"/>
  <c r="N145" i="2"/>
  <c r="N144" i="2" l="1"/>
  <c r="N143" i="2"/>
  <c r="N142" i="2"/>
  <c r="N141" i="2"/>
  <c r="N140" i="2"/>
  <c r="N139" i="2"/>
  <c r="N138" i="2"/>
  <c r="L163" i="2" l="1"/>
  <c r="L162" i="2"/>
  <c r="L161" i="2"/>
  <c r="L160" i="2"/>
  <c r="L159" i="2" l="1"/>
  <c r="L158" i="2"/>
  <c r="L157" i="2"/>
  <c r="L156" i="2"/>
  <c r="L155" i="2"/>
  <c r="L154" i="2" l="1"/>
  <c r="L153" i="2" l="1"/>
  <c r="L152" i="2" l="1"/>
  <c r="L151" i="2"/>
  <c r="L150" i="2"/>
  <c r="L149" i="2" l="1"/>
  <c r="L148" i="2" l="1"/>
  <c r="L147" i="2" l="1"/>
  <c r="L146" i="2"/>
  <c r="L145" i="2"/>
  <c r="L144" i="2" l="1"/>
  <c r="L143" i="2"/>
  <c r="L142" i="2"/>
  <c r="L141" i="2"/>
  <c r="L140" i="2" l="1"/>
  <c r="L139" i="2" l="1"/>
  <c r="L138" i="2" l="1"/>
  <c r="J163" i="2"/>
  <c r="J162" i="2"/>
  <c r="J161" i="2" l="1"/>
  <c r="J160" i="2" l="1"/>
  <c r="J159" i="2" l="1"/>
  <c r="J158" i="2" l="1"/>
  <c r="J157" i="2" l="1"/>
  <c r="J156" i="2" l="1"/>
  <c r="J155" i="2" l="1"/>
  <c r="J154" i="2" l="1"/>
  <c r="J153" i="2"/>
  <c r="J152" i="2" l="1"/>
  <c r="J150" i="2"/>
  <c r="J151" i="2" l="1"/>
  <c r="R134" i="2" l="1"/>
  <c r="P134" i="2"/>
  <c r="N134" i="2"/>
  <c r="L134" i="2"/>
  <c r="J134" i="2"/>
  <c r="H134" i="2"/>
  <c r="F134" i="2"/>
  <c r="D134" i="2"/>
  <c r="R133" i="2"/>
  <c r="P133" i="2"/>
  <c r="N133" i="2"/>
  <c r="L133" i="2"/>
  <c r="J133" i="2"/>
  <c r="H133" i="2"/>
  <c r="F133" i="2"/>
  <c r="D133" i="2"/>
  <c r="R132" i="2"/>
  <c r="P132" i="2"/>
  <c r="N132" i="2"/>
  <c r="L132" i="2"/>
  <c r="J132" i="2"/>
  <c r="H132" i="2"/>
  <c r="F132" i="2"/>
  <c r="D132" i="2"/>
  <c r="R131" i="2"/>
  <c r="P131" i="2"/>
  <c r="N131" i="2"/>
  <c r="L131" i="2"/>
  <c r="J131" i="2"/>
  <c r="H131" i="2"/>
  <c r="F131" i="2"/>
  <c r="D131" i="2"/>
  <c r="R130" i="2"/>
  <c r="P130" i="2"/>
  <c r="N130" i="2"/>
  <c r="L130" i="2"/>
  <c r="J130" i="2"/>
  <c r="H130" i="2"/>
  <c r="F130" i="2"/>
  <c r="D130" i="2"/>
  <c r="R129" i="2"/>
  <c r="P129" i="2"/>
  <c r="N129" i="2"/>
  <c r="L129" i="2"/>
  <c r="J129" i="2"/>
  <c r="H129" i="2"/>
  <c r="F129" i="2"/>
  <c r="D129" i="2"/>
  <c r="R128" i="2"/>
  <c r="P128" i="2"/>
  <c r="N128" i="2"/>
  <c r="L128" i="2"/>
  <c r="J128" i="2"/>
  <c r="H128" i="2"/>
  <c r="F128" i="2"/>
  <c r="D128" i="2"/>
  <c r="B128" i="2"/>
  <c r="R127" i="2"/>
  <c r="P127" i="2"/>
  <c r="N127" i="2"/>
  <c r="L127" i="2"/>
  <c r="J127" i="2"/>
  <c r="H127" i="2"/>
  <c r="F127" i="2"/>
  <c r="D127" i="2"/>
  <c r="R126" i="2"/>
  <c r="P126" i="2"/>
  <c r="N126" i="2"/>
  <c r="L126" i="2"/>
  <c r="J126" i="2"/>
  <c r="H126" i="2"/>
  <c r="F126" i="2"/>
  <c r="D126" i="2"/>
  <c r="R125" i="2"/>
  <c r="P125" i="2"/>
  <c r="N125" i="2"/>
  <c r="L125" i="2"/>
  <c r="J125" i="2"/>
  <c r="H125" i="2"/>
  <c r="F125" i="2"/>
  <c r="D125" i="2"/>
  <c r="R124" i="2"/>
  <c r="P124" i="2"/>
  <c r="N124" i="2"/>
  <c r="L124" i="2"/>
  <c r="J124" i="2"/>
  <c r="H124" i="2"/>
  <c r="F124" i="2"/>
  <c r="D124" i="2"/>
  <c r="R123" i="2"/>
  <c r="P123" i="2"/>
  <c r="N123" i="2"/>
  <c r="L123" i="2"/>
  <c r="J123" i="2"/>
  <c r="H123" i="2"/>
  <c r="F123" i="2"/>
  <c r="D123" i="2"/>
  <c r="R122" i="2"/>
  <c r="P122" i="2"/>
  <c r="N122" i="2"/>
  <c r="L122" i="2"/>
  <c r="J122" i="2"/>
  <c r="H122" i="2"/>
  <c r="F122" i="2"/>
  <c r="D122" i="2"/>
  <c r="R121" i="2"/>
  <c r="P121" i="2"/>
  <c r="N121" i="2"/>
  <c r="L121" i="2"/>
  <c r="J121" i="2"/>
  <c r="H121" i="2"/>
  <c r="F121" i="2"/>
  <c r="D121" i="2"/>
  <c r="R120" i="2"/>
  <c r="P120" i="2"/>
  <c r="N120" i="2"/>
  <c r="L120" i="2"/>
  <c r="J120" i="2"/>
  <c r="H120" i="2"/>
  <c r="F120" i="2"/>
  <c r="D120" i="2"/>
  <c r="R119" i="2"/>
  <c r="P119" i="2"/>
  <c r="N119" i="2"/>
  <c r="L119" i="2"/>
  <c r="J119" i="2"/>
  <c r="H119" i="2"/>
  <c r="F119" i="2"/>
  <c r="D119" i="2"/>
  <c r="R118" i="2"/>
  <c r="P118" i="2"/>
  <c r="N118" i="2"/>
  <c r="L118" i="2"/>
  <c r="J118" i="2"/>
  <c r="H118" i="2"/>
  <c r="F118" i="2"/>
  <c r="D118" i="2"/>
  <c r="R117" i="2"/>
  <c r="P117" i="2"/>
  <c r="N117" i="2"/>
  <c r="L117" i="2"/>
  <c r="J117" i="2"/>
  <c r="H117" i="2"/>
  <c r="F117" i="2"/>
  <c r="D117" i="2"/>
  <c r="R116" i="2"/>
  <c r="P116" i="2"/>
  <c r="N116" i="2"/>
  <c r="L116" i="2"/>
  <c r="J116" i="2"/>
  <c r="H116" i="2"/>
  <c r="F116" i="2"/>
  <c r="D116" i="2"/>
  <c r="R115" i="2"/>
  <c r="P115" i="2"/>
  <c r="N115" i="2"/>
  <c r="L115" i="2"/>
  <c r="J115" i="2"/>
  <c r="H115" i="2"/>
  <c r="F115" i="2"/>
  <c r="D115" i="2"/>
  <c r="R114" i="2"/>
  <c r="P114" i="2"/>
  <c r="N114" i="2"/>
  <c r="L114" i="2"/>
  <c r="J114" i="2"/>
  <c r="H114" i="2"/>
  <c r="F114" i="2"/>
  <c r="D114" i="2"/>
  <c r="R113" i="2"/>
  <c r="P113" i="2"/>
  <c r="N113" i="2"/>
  <c r="L113" i="2"/>
  <c r="J113" i="2"/>
  <c r="H113" i="2"/>
  <c r="F113" i="2"/>
  <c r="D113" i="2"/>
  <c r="R112" i="2"/>
  <c r="P112" i="2"/>
  <c r="N112" i="2"/>
  <c r="L112" i="2"/>
  <c r="J112" i="2"/>
  <c r="H112" i="2"/>
  <c r="F112" i="2"/>
  <c r="D112" i="2"/>
  <c r="R111" i="2"/>
  <c r="P111" i="2"/>
  <c r="N111" i="2"/>
  <c r="L111" i="2"/>
  <c r="J111" i="2"/>
  <c r="H111" i="2"/>
  <c r="F111" i="2"/>
  <c r="D111" i="2"/>
  <c r="R110" i="2"/>
  <c r="P110" i="2"/>
  <c r="N110" i="2"/>
  <c r="L110" i="2"/>
  <c r="J110" i="2"/>
  <c r="H110" i="2"/>
  <c r="F110" i="2"/>
  <c r="D110" i="2"/>
  <c r="R109" i="2"/>
  <c r="P109" i="2"/>
  <c r="N109" i="2"/>
  <c r="L109" i="2"/>
  <c r="J109" i="2"/>
  <c r="H109" i="2"/>
  <c r="F109" i="2"/>
  <c r="D109" i="2"/>
  <c r="R108" i="2"/>
  <c r="P108" i="2"/>
  <c r="N108" i="2"/>
  <c r="L108" i="2"/>
  <c r="J108" i="2"/>
  <c r="H108" i="2"/>
  <c r="F108" i="2"/>
  <c r="D108" i="2"/>
  <c r="R107" i="2"/>
  <c r="P107" i="2"/>
  <c r="N107" i="2"/>
  <c r="L107" i="2"/>
  <c r="J107" i="2"/>
  <c r="H107" i="2"/>
  <c r="F107" i="2"/>
  <c r="D107" i="2"/>
  <c r="R106" i="2"/>
  <c r="P106" i="2"/>
  <c r="N106" i="2"/>
  <c r="L106" i="2"/>
  <c r="J106" i="2"/>
  <c r="H106" i="2"/>
  <c r="F106" i="2"/>
  <c r="D106" i="2"/>
  <c r="R105" i="2"/>
  <c r="P105" i="2"/>
  <c r="N105" i="2"/>
  <c r="L105" i="2"/>
  <c r="J105" i="2"/>
  <c r="H105" i="2"/>
  <c r="F105" i="2"/>
  <c r="D105" i="2"/>
  <c r="R102" i="2"/>
  <c r="P102" i="2"/>
  <c r="N102" i="2"/>
  <c r="L102" i="2"/>
  <c r="J102" i="2"/>
  <c r="H102" i="2"/>
  <c r="F102" i="2"/>
  <c r="D102" i="2"/>
  <c r="R101" i="2"/>
  <c r="P101" i="2"/>
  <c r="N101" i="2"/>
  <c r="L101" i="2"/>
  <c r="J101" i="2"/>
  <c r="H101" i="2"/>
  <c r="F101" i="2"/>
  <c r="D101" i="2"/>
  <c r="R100" i="2"/>
  <c r="P100" i="2"/>
  <c r="N100" i="2"/>
  <c r="L100" i="2"/>
  <c r="J100" i="2"/>
  <c r="H100" i="2"/>
  <c r="F100" i="2"/>
  <c r="D100" i="2"/>
  <c r="R99" i="2"/>
  <c r="P99" i="2"/>
  <c r="N99" i="2"/>
  <c r="L99" i="2"/>
  <c r="J99" i="2"/>
  <c r="H99" i="2"/>
  <c r="F99" i="2"/>
  <c r="D99" i="2"/>
  <c r="R98" i="2"/>
  <c r="P98" i="2"/>
  <c r="N98" i="2"/>
  <c r="L98" i="2"/>
  <c r="J98" i="2"/>
  <c r="H98" i="2"/>
  <c r="F98" i="2"/>
  <c r="D98" i="2"/>
  <c r="R97" i="2"/>
  <c r="P97" i="2"/>
  <c r="N97" i="2"/>
  <c r="L97" i="2"/>
  <c r="J97" i="2"/>
  <c r="H97" i="2"/>
  <c r="F97" i="2"/>
  <c r="D97" i="2"/>
  <c r="R96" i="2"/>
  <c r="P96" i="2"/>
  <c r="N96" i="2"/>
  <c r="L96" i="2"/>
  <c r="J96" i="2"/>
  <c r="H96" i="2"/>
  <c r="F96" i="2"/>
  <c r="D96" i="2"/>
  <c r="B96" i="2"/>
  <c r="R95" i="2"/>
  <c r="P95" i="2"/>
  <c r="N95" i="2"/>
  <c r="L95" i="2"/>
  <c r="J95" i="2"/>
  <c r="H95" i="2"/>
  <c r="F95" i="2"/>
  <c r="D95" i="2"/>
  <c r="R94" i="2"/>
  <c r="P94" i="2"/>
  <c r="N94" i="2"/>
  <c r="L94" i="2"/>
  <c r="J94" i="2"/>
  <c r="H94" i="2"/>
  <c r="F94" i="2"/>
  <c r="D94" i="2"/>
  <c r="R93" i="2"/>
  <c r="P93" i="2"/>
  <c r="N93" i="2"/>
  <c r="L93" i="2"/>
  <c r="J93" i="2"/>
  <c r="H93" i="2"/>
  <c r="F93" i="2"/>
  <c r="D93" i="2"/>
  <c r="R92" i="2"/>
  <c r="P92" i="2"/>
  <c r="N92" i="2"/>
  <c r="L92" i="2"/>
  <c r="J92" i="2"/>
  <c r="H92" i="2"/>
  <c r="F92" i="2"/>
  <c r="D92" i="2"/>
  <c r="R91" i="2"/>
  <c r="P91" i="2"/>
  <c r="N91" i="2"/>
  <c r="L91" i="2"/>
  <c r="J91" i="2"/>
  <c r="H91" i="2"/>
  <c r="F91" i="2"/>
  <c r="D91" i="2"/>
  <c r="R90" i="2"/>
  <c r="P90" i="2"/>
  <c r="N90" i="2"/>
  <c r="L90" i="2"/>
  <c r="J90" i="2"/>
  <c r="H90" i="2"/>
  <c r="F90" i="2"/>
  <c r="D90" i="2"/>
  <c r="R89" i="2"/>
  <c r="P89" i="2"/>
  <c r="N89" i="2"/>
  <c r="L89" i="2"/>
  <c r="J89" i="2"/>
  <c r="H89" i="2"/>
  <c r="F89" i="2"/>
  <c r="D89" i="2"/>
  <c r="R88" i="2"/>
  <c r="P88" i="2"/>
  <c r="N88" i="2"/>
  <c r="L88" i="2"/>
  <c r="J88" i="2"/>
  <c r="H88" i="2"/>
  <c r="F88" i="2"/>
  <c r="D88" i="2"/>
  <c r="R87" i="2"/>
  <c r="P87" i="2"/>
  <c r="N87" i="2"/>
  <c r="L87" i="2"/>
  <c r="J87" i="2"/>
  <c r="H87" i="2"/>
  <c r="F87" i="2"/>
  <c r="D87" i="2"/>
  <c r="R86" i="2"/>
  <c r="P86" i="2"/>
  <c r="N86" i="2"/>
  <c r="L86" i="2"/>
  <c r="J86" i="2"/>
  <c r="H86" i="2"/>
  <c r="F86" i="2"/>
  <c r="D86" i="2"/>
  <c r="R85" i="2"/>
  <c r="P85" i="2"/>
  <c r="N85" i="2"/>
  <c r="L85" i="2"/>
  <c r="J85" i="2"/>
  <c r="H85" i="2"/>
  <c r="F85" i="2"/>
  <c r="D85" i="2"/>
  <c r="R84" i="2"/>
  <c r="P84" i="2"/>
  <c r="N84" i="2"/>
  <c r="L84" i="2"/>
  <c r="J84" i="2"/>
  <c r="H84" i="2"/>
  <c r="F84" i="2"/>
  <c r="D84" i="2"/>
  <c r="R83" i="2"/>
  <c r="P83" i="2"/>
  <c r="N83" i="2"/>
  <c r="L83" i="2"/>
  <c r="J83" i="2"/>
  <c r="H83" i="2"/>
  <c r="F83" i="2"/>
  <c r="D83" i="2"/>
  <c r="R82" i="2"/>
  <c r="P82" i="2"/>
  <c r="N82" i="2"/>
  <c r="L82" i="2"/>
  <c r="J82" i="2"/>
  <c r="H82" i="2"/>
  <c r="F82" i="2"/>
  <c r="D82" i="2"/>
  <c r="R81" i="2"/>
  <c r="P81" i="2"/>
  <c r="N81" i="2"/>
  <c r="L81" i="2"/>
  <c r="J81" i="2"/>
  <c r="H81" i="2"/>
  <c r="F81" i="2"/>
  <c r="D81" i="2"/>
  <c r="R80" i="2"/>
  <c r="P80" i="2"/>
  <c r="N80" i="2"/>
  <c r="L80" i="2"/>
  <c r="J80" i="2"/>
  <c r="H80" i="2"/>
  <c r="F80" i="2"/>
  <c r="D80" i="2"/>
  <c r="R79" i="2"/>
  <c r="P79" i="2"/>
  <c r="N79" i="2"/>
  <c r="L79" i="2"/>
  <c r="J79" i="2"/>
  <c r="H79" i="2"/>
  <c r="F79" i="2"/>
  <c r="D79" i="2"/>
  <c r="R78" i="2"/>
  <c r="P78" i="2"/>
  <c r="N78" i="2"/>
  <c r="L78" i="2"/>
  <c r="J78" i="2"/>
  <c r="H78" i="2"/>
  <c r="F78" i="2"/>
  <c r="D78" i="2"/>
  <c r="R77" i="2"/>
  <c r="P77" i="2"/>
  <c r="N77" i="2"/>
  <c r="L77" i="2"/>
  <c r="J77" i="2"/>
  <c r="H77" i="2"/>
  <c r="F77" i="2"/>
  <c r="D77" i="2"/>
  <c r="R76" i="2"/>
  <c r="P76" i="2"/>
  <c r="N76" i="2"/>
  <c r="L76" i="2"/>
  <c r="J76" i="2"/>
  <c r="H76" i="2"/>
  <c r="F76" i="2"/>
  <c r="D76" i="2"/>
  <c r="R75" i="2"/>
  <c r="P75" i="2"/>
  <c r="N75" i="2"/>
  <c r="L75" i="2"/>
  <c r="J75" i="2"/>
  <c r="H75" i="2"/>
  <c r="F75" i="2"/>
  <c r="D75" i="2"/>
  <c r="R74" i="2"/>
  <c r="P74" i="2"/>
  <c r="N74" i="2"/>
  <c r="L74" i="2"/>
  <c r="J74" i="2"/>
  <c r="H74" i="2"/>
  <c r="F74" i="2"/>
  <c r="D74" i="2"/>
  <c r="R73" i="2"/>
  <c r="P73" i="2"/>
  <c r="N73" i="2"/>
  <c r="L73" i="2"/>
  <c r="J73" i="2"/>
  <c r="H73" i="2"/>
  <c r="F73" i="2"/>
  <c r="D73" i="2"/>
  <c r="R70" i="2"/>
  <c r="P70" i="2"/>
  <c r="N70" i="2"/>
  <c r="L70" i="2"/>
  <c r="J70" i="2"/>
  <c r="H70" i="2"/>
  <c r="F70" i="2"/>
  <c r="D70" i="2"/>
  <c r="R69" i="2"/>
  <c r="P69" i="2"/>
  <c r="N69" i="2"/>
  <c r="L69" i="2"/>
  <c r="J69" i="2"/>
  <c r="H69" i="2"/>
  <c r="F69" i="2"/>
  <c r="D69" i="2"/>
  <c r="R68" i="2"/>
  <c r="P68" i="2"/>
  <c r="N68" i="2"/>
  <c r="L68" i="2"/>
  <c r="J68" i="2"/>
  <c r="H68" i="2"/>
  <c r="F68" i="2"/>
  <c r="D68" i="2"/>
  <c r="R67" i="2"/>
  <c r="P67" i="2"/>
  <c r="N67" i="2"/>
  <c r="L67" i="2"/>
  <c r="J67" i="2"/>
  <c r="H67" i="2"/>
  <c r="F67" i="2"/>
  <c r="D67" i="2"/>
  <c r="R66" i="2"/>
  <c r="P66" i="2"/>
  <c r="N66" i="2"/>
  <c r="L66" i="2"/>
  <c r="J66" i="2"/>
  <c r="H66" i="2"/>
  <c r="F66" i="2"/>
  <c r="D66" i="2"/>
  <c r="R65" i="2"/>
  <c r="P65" i="2"/>
  <c r="N65" i="2"/>
  <c r="L65" i="2"/>
  <c r="J65" i="2"/>
  <c r="H65" i="2"/>
  <c r="F65" i="2"/>
  <c r="D65" i="2"/>
  <c r="R64" i="2"/>
  <c r="P64" i="2"/>
  <c r="N64" i="2"/>
  <c r="L64" i="2"/>
  <c r="J64" i="2"/>
  <c r="H64" i="2"/>
  <c r="F64" i="2"/>
  <c r="D64" i="2"/>
  <c r="R63" i="2"/>
  <c r="P63" i="2"/>
  <c r="N63" i="2"/>
  <c r="L63" i="2"/>
  <c r="J63" i="2"/>
  <c r="H63" i="2"/>
  <c r="F63" i="2"/>
  <c r="D63" i="2"/>
  <c r="R62" i="2"/>
  <c r="P62" i="2"/>
  <c r="N62" i="2"/>
  <c r="L62" i="2"/>
  <c r="J62" i="2"/>
  <c r="H62" i="2"/>
  <c r="F62" i="2"/>
  <c r="D62" i="2"/>
  <c r="R61" i="2"/>
  <c r="P61" i="2"/>
  <c r="N61" i="2"/>
  <c r="L61" i="2"/>
  <c r="J61" i="2"/>
  <c r="H61" i="2"/>
  <c r="F61" i="2"/>
  <c r="D61" i="2"/>
  <c r="R60" i="2"/>
  <c r="P60" i="2"/>
  <c r="N60" i="2"/>
  <c r="L60" i="2"/>
  <c r="J60" i="2"/>
  <c r="H60" i="2"/>
  <c r="F60" i="2"/>
  <c r="D60" i="2"/>
  <c r="R59" i="2"/>
  <c r="P59" i="2"/>
  <c r="N59" i="2"/>
  <c r="L59" i="2"/>
  <c r="J59" i="2"/>
  <c r="H59" i="2"/>
  <c r="F59" i="2"/>
  <c r="D59" i="2"/>
  <c r="R58" i="2"/>
  <c r="P58" i="2"/>
  <c r="N58" i="2"/>
  <c r="L58" i="2"/>
  <c r="J58" i="2"/>
  <c r="H58" i="2"/>
  <c r="F58" i="2"/>
  <c r="D58" i="2"/>
  <c r="R57" i="2"/>
  <c r="P57" i="2"/>
  <c r="N57" i="2"/>
  <c r="L57" i="2"/>
  <c r="J57" i="2"/>
  <c r="H57" i="2"/>
  <c r="F57" i="2"/>
  <c r="D57" i="2"/>
  <c r="R56" i="2"/>
  <c r="P56" i="2"/>
  <c r="N56" i="2"/>
  <c r="L56" i="2"/>
  <c r="J56" i="2"/>
  <c r="H56" i="2"/>
  <c r="F56" i="2"/>
  <c r="D56" i="2"/>
  <c r="R55" i="2"/>
  <c r="P55" i="2"/>
  <c r="N55" i="2"/>
  <c r="L55" i="2"/>
  <c r="J55" i="2"/>
  <c r="H55" i="2"/>
  <c r="F55" i="2"/>
  <c r="D55" i="2"/>
  <c r="R54" i="2"/>
  <c r="P54" i="2"/>
  <c r="N54" i="2"/>
  <c r="L54" i="2"/>
  <c r="J54" i="2"/>
  <c r="H54" i="2"/>
  <c r="F54" i="2"/>
  <c r="D54" i="2"/>
  <c r="R53" i="2"/>
  <c r="P53" i="2"/>
  <c r="N53" i="2"/>
  <c r="L53" i="2"/>
  <c r="J53" i="2"/>
  <c r="H53" i="2"/>
  <c r="F53" i="2"/>
  <c r="D53" i="2"/>
  <c r="R52" i="2"/>
  <c r="P52" i="2"/>
  <c r="N52" i="2"/>
  <c r="L52" i="2"/>
  <c r="J52" i="2"/>
  <c r="H52" i="2"/>
  <c r="F52" i="2"/>
  <c r="D52" i="2"/>
  <c r="R51" i="2"/>
  <c r="P51" i="2"/>
  <c r="N51" i="2"/>
  <c r="L51" i="2"/>
  <c r="J51" i="2"/>
  <c r="H51" i="2"/>
  <c r="F51" i="2"/>
  <c r="D51" i="2"/>
  <c r="R50" i="2"/>
  <c r="P50" i="2"/>
  <c r="N50" i="2"/>
  <c r="L50" i="2"/>
  <c r="J50" i="2"/>
  <c r="H50" i="2"/>
  <c r="F50" i="2"/>
  <c r="D50" i="2"/>
  <c r="R49" i="2"/>
  <c r="P49" i="2"/>
  <c r="N49" i="2"/>
  <c r="L49" i="2"/>
  <c r="J49" i="2"/>
  <c r="H49" i="2"/>
  <c r="F49" i="2"/>
  <c r="D49" i="2"/>
  <c r="R48" i="2"/>
  <c r="P48" i="2"/>
  <c r="N48" i="2"/>
  <c r="L48" i="2"/>
  <c r="J48" i="2"/>
  <c r="H48" i="2"/>
  <c r="F48" i="2"/>
  <c r="D48" i="2"/>
  <c r="R47" i="2"/>
  <c r="P47" i="2"/>
  <c r="N47" i="2"/>
  <c r="L47" i="2"/>
  <c r="J47" i="2"/>
  <c r="H47" i="2"/>
  <c r="F47" i="2"/>
  <c r="D47" i="2"/>
  <c r="R46" i="2"/>
  <c r="P46" i="2"/>
  <c r="N46" i="2"/>
  <c r="L46" i="2"/>
  <c r="J46" i="2"/>
  <c r="H46" i="2"/>
  <c r="F46" i="2"/>
  <c r="D46" i="2"/>
  <c r="R45" i="2"/>
  <c r="P45" i="2"/>
  <c r="N45" i="2"/>
  <c r="L45" i="2"/>
  <c r="J45" i="2"/>
  <c r="H45" i="2"/>
  <c r="F45" i="2"/>
  <c r="D45" i="2"/>
  <c r="R44" i="2"/>
  <c r="P44" i="2"/>
  <c r="N44" i="2"/>
  <c r="L44" i="2"/>
  <c r="J44" i="2"/>
  <c r="H44" i="2"/>
  <c r="F44" i="2"/>
  <c r="D44" i="2"/>
  <c r="R43" i="2"/>
  <c r="P43" i="2"/>
  <c r="N43" i="2"/>
  <c r="L43" i="2"/>
  <c r="J43" i="2"/>
  <c r="H43" i="2"/>
  <c r="F43" i="2"/>
  <c r="D43" i="2"/>
  <c r="R42" i="2"/>
  <c r="P42" i="2"/>
  <c r="N42" i="2"/>
  <c r="L42" i="2"/>
  <c r="J42" i="2"/>
  <c r="H42" i="2"/>
  <c r="F42" i="2"/>
  <c r="D42" i="2"/>
  <c r="R41" i="2"/>
  <c r="P41" i="2"/>
  <c r="N41" i="2"/>
  <c r="L41" i="2"/>
  <c r="J41" i="2"/>
  <c r="H41" i="2"/>
  <c r="F41" i="2"/>
  <c r="D41" i="2"/>
  <c r="H163" i="2"/>
  <c r="F163" i="2"/>
  <c r="D163" i="2"/>
  <c r="H162" i="2"/>
  <c r="F162" i="2"/>
  <c r="D162" i="2"/>
  <c r="H161" i="2"/>
  <c r="F161" i="2"/>
  <c r="D161" i="2"/>
  <c r="H160" i="2"/>
  <c r="F160" i="2"/>
  <c r="D160" i="2"/>
  <c r="H159" i="2"/>
  <c r="F159" i="2"/>
  <c r="D159" i="2"/>
  <c r="H158" i="2"/>
  <c r="F158" i="2"/>
  <c r="D158" i="2"/>
  <c r="H157" i="2"/>
  <c r="F157" i="2"/>
  <c r="D157" i="2"/>
  <c r="H156" i="2"/>
  <c r="F156" i="2"/>
  <c r="D156" i="2"/>
  <c r="H155" i="2"/>
  <c r="F155" i="2"/>
  <c r="D155" i="2"/>
  <c r="H154" i="2"/>
  <c r="F154" i="2"/>
  <c r="D154" i="2"/>
  <c r="H153" i="2"/>
  <c r="F153" i="2"/>
  <c r="D153" i="2"/>
  <c r="H152" i="2"/>
  <c r="F152" i="2"/>
  <c r="D152" i="2"/>
  <c r="H151" i="2"/>
  <c r="F151" i="2"/>
  <c r="D151" i="2"/>
  <c r="H150" i="2"/>
  <c r="F150" i="2"/>
  <c r="D150" i="2"/>
  <c r="J149" i="2"/>
  <c r="H149" i="2"/>
  <c r="F149" i="2"/>
  <c r="D149" i="2"/>
  <c r="J148" i="2"/>
  <c r="H148" i="2"/>
  <c r="F148" i="2"/>
  <c r="D148" i="2"/>
  <c r="J147" i="2"/>
  <c r="H147" i="2"/>
  <c r="F147" i="2"/>
  <c r="D147" i="2"/>
  <c r="J146" i="2"/>
  <c r="H146" i="2"/>
  <c r="F146" i="2"/>
  <c r="D146" i="2"/>
  <c r="J145" i="2"/>
  <c r="H145" i="2"/>
  <c r="F145" i="2"/>
  <c r="D145" i="2"/>
  <c r="J144" i="2"/>
  <c r="H144" i="2"/>
  <c r="F144" i="2"/>
  <c r="D144" i="2"/>
  <c r="J143" i="2"/>
  <c r="H143" i="2"/>
  <c r="F143" i="2"/>
  <c r="D143" i="2"/>
  <c r="J142" i="2"/>
  <c r="H142" i="2"/>
  <c r="F142" i="2"/>
  <c r="D142" i="2"/>
  <c r="J141" i="2"/>
  <c r="H141" i="2"/>
  <c r="F141" i="2"/>
  <c r="D141" i="2"/>
  <c r="J140" i="2"/>
  <c r="H140" i="2"/>
  <c r="F140" i="2"/>
  <c r="D140" i="2"/>
  <c r="J139" i="2"/>
  <c r="H139" i="2"/>
  <c r="F139" i="2"/>
  <c r="D139" i="2"/>
  <c r="J138" i="2"/>
  <c r="H138" i="2"/>
  <c r="F138" i="2"/>
  <c r="D138" i="2"/>
  <c r="I12" i="2"/>
  <c r="H12" i="2"/>
  <c r="G12" i="2"/>
  <c r="F12" i="2"/>
  <c r="E12" i="2"/>
  <c r="D12" i="2"/>
  <c r="C12" i="2"/>
  <c r="B12" i="2"/>
  <c r="N11" i="2"/>
  <c r="N10" i="2"/>
  <c r="N9" i="2"/>
  <c r="D6" i="2"/>
  <c r="C6" i="2"/>
  <c r="L12" i="2"/>
  <c r="K12" i="2"/>
  <c r="J12" i="2"/>
  <c r="B6" i="2"/>
  <c r="J5" i="2"/>
  <c r="J3" i="2"/>
  <c r="J2" i="2"/>
  <c r="A163" i="2" l="1"/>
  <c r="A70" i="2"/>
  <c r="A102" i="2"/>
  <c r="A134" i="2"/>
  <c r="M12" i="2"/>
  <c r="I6" i="2"/>
  <c r="J4" i="2"/>
  <c r="N8" i="2"/>
  <c r="N12" i="2" l="1"/>
  <c r="J6" i="2"/>
  <c r="M6" i="2"/>
  <c r="O11" i="2" s="1"/>
  <c r="O9" i="2" l="1"/>
  <c r="K5" i="2"/>
  <c r="K3" i="2"/>
  <c r="O8" i="2"/>
  <c r="K2" i="2"/>
  <c r="K4" i="2"/>
  <c r="O10" i="2"/>
  <c r="K6" i="2" l="1"/>
  <c r="O12" i="2"/>
</calcChain>
</file>

<file path=xl/sharedStrings.xml><?xml version="1.0" encoding="utf-8"?>
<sst xmlns="http://schemas.openxmlformats.org/spreadsheetml/2006/main" count="202" uniqueCount="68">
  <si>
    <t>Hiányzó Lapok</t>
  </si>
  <si>
    <t>Common</t>
  </si>
  <si>
    <t>Rare</t>
  </si>
  <si>
    <t>Epic</t>
  </si>
  <si>
    <t>Legendary</t>
  </si>
  <si>
    <t>Classic</t>
  </si>
  <si>
    <t>Össz Dust</t>
  </si>
  <si>
    <t>Old Gods</t>
  </si>
  <si>
    <t>Gadgetzan</t>
  </si>
  <si>
    <t>Un'Goro</t>
  </si>
  <si>
    <t>Frozen Throne</t>
  </si>
  <si>
    <t>Pity Timer</t>
  </si>
  <si>
    <t>Nyitott Dust</t>
  </si>
  <si>
    <t>LEL</t>
  </si>
  <si>
    <t>Kobolds</t>
  </si>
  <si>
    <t>Átlag leg nyitás</t>
  </si>
  <si>
    <t>Pity Timer End</t>
  </si>
  <si>
    <t>Tournament</t>
  </si>
  <si>
    <t>Nyitás sorszám</t>
  </si>
  <si>
    <t>Vásárolói Dust</t>
  </si>
  <si>
    <t>Készítői Dust</t>
  </si>
  <si>
    <t>Witchwood</t>
  </si>
  <si>
    <t>Boomsday</t>
  </si>
  <si>
    <t>1-240 Nyitás Dust</t>
  </si>
  <si>
    <t>1-240 Nyitás Golden Lap</t>
  </si>
  <si>
    <t>47 db</t>
  </si>
  <si>
    <t>18 db</t>
  </si>
  <si>
    <t>1-240 Nyitás Legendary</t>
  </si>
  <si>
    <t>1-240 Nyitás Átlag Legendary</t>
  </si>
  <si>
    <t>13,3333 pakk</t>
  </si>
  <si>
    <t>241 - 480 Nyitás Legendary</t>
  </si>
  <si>
    <t>34 db</t>
  </si>
  <si>
    <t>241 - 480 Nyitás Golden Lap</t>
  </si>
  <si>
    <t>241 - 480 Nyitás Dust</t>
  </si>
  <si>
    <t>13 db</t>
  </si>
  <si>
    <t>Átlag Dust:</t>
  </si>
  <si>
    <t>Rise of Shadows</t>
  </si>
  <si>
    <t>Shadows</t>
  </si>
  <si>
    <t>Rumble</t>
  </si>
  <si>
    <t>15 db</t>
  </si>
  <si>
    <t>Uldum</t>
  </si>
  <si>
    <t>Hall of Fame</t>
  </si>
  <si>
    <t>Standard hiányzó</t>
  </si>
  <si>
    <t>Standard Dust</t>
  </si>
  <si>
    <t>Standard Pakk</t>
  </si>
  <si>
    <t>Wild Hiányzó</t>
  </si>
  <si>
    <t>Wild Dust</t>
  </si>
  <si>
    <t>Wild Pakk</t>
  </si>
  <si>
    <t>Descend of Dragons</t>
  </si>
  <si>
    <t>Dragons</t>
  </si>
  <si>
    <t>35 db</t>
  </si>
  <si>
    <t>9 db</t>
  </si>
  <si>
    <t>481 - 720 Nyitás Legendary</t>
  </si>
  <si>
    <t>481 - 720 Nyitás Golden Lap</t>
  </si>
  <si>
    <t>481 - 720 Nyitás Dust</t>
  </si>
  <si>
    <t>721 - 928 Nyitás Legendary</t>
  </si>
  <si>
    <t>721 - 928 Nyitás Golden Lap</t>
  </si>
  <si>
    <t>721 - 928 Nyitás Dust</t>
  </si>
  <si>
    <t>Outland</t>
  </si>
  <si>
    <t>Scholomance</t>
  </si>
  <si>
    <t>11 db</t>
  </si>
  <si>
    <t>27 db</t>
  </si>
  <si>
    <t>929 - 1127 Nyitás Legendary</t>
  </si>
  <si>
    <t>929 - 1127 Nyitás Golden Lap</t>
  </si>
  <si>
    <t>929 - 1127 Nyitás Dust</t>
  </si>
  <si>
    <t>Darkmoon</t>
  </si>
  <si>
    <t>GvG</t>
  </si>
  <si>
    <t>1128 - 1326 Nyitás Dust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</si>
</sst>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\d\b"/>
    <numFmt numFmtId="165" formatCode="#&quot; &quot;\d\u\s\t"/>
    <numFmt numFmtId="166" formatCode="#&quot; &quot;\p\a\k\k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9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b/>
      <sz val="10"/>
      <color theme="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8" fillId="0" borderId="0" xfId="0" applyFont="1" applyBorder="1"/>
    <xf numFmtId="0" fontId="17" fillId="0" borderId="0" xfId="0" applyFont="1" applyBorder="1"/>
    <xf numFmtId="0" fontId="19" fillId="0" borderId="1" xfId="0" applyFont="1" applyBorder="1"/>
    <xf numFmtId="0" fontId="18" fillId="0" borderId="4" xfId="0" applyFont="1" applyBorder="1"/>
    <xf numFmtId="0" fontId="17" fillId="0" borderId="4" xfId="0" applyFont="1" applyBorder="1"/>
    <xf numFmtId="0" fontId="16" fillId="0" borderId="6" xfId="0" applyFont="1" applyBorder="1"/>
    <xf numFmtId="0" fontId="16" fillId="0" borderId="7" xfId="0" applyFont="1" applyBorder="1"/>
    <xf numFmtId="0" fontId="18" fillId="2" borderId="0" xfId="0" applyFont="1" applyFill="1" applyBorder="1"/>
    <xf numFmtId="0" fontId="17" fillId="2" borderId="0" xfId="0" applyFont="1" applyFill="1" applyBorder="1"/>
    <xf numFmtId="165" fontId="18" fillId="0" borderId="0" xfId="0" applyNumberFormat="1" applyFont="1" applyBorder="1"/>
    <xf numFmtId="0" fontId="0" fillId="0" borderId="5" xfId="0" applyBorder="1" applyAlignment="1">
      <alignment horizontal="center"/>
    </xf>
    <xf numFmtId="165" fontId="19" fillId="0" borderId="0" xfId="0" applyNumberFormat="1" applyFont="1" applyBorder="1"/>
    <xf numFmtId="165" fontId="17" fillId="0" borderId="0" xfId="0" applyNumberFormat="1" applyFont="1" applyBorder="1"/>
    <xf numFmtId="0" fontId="20" fillId="0" borderId="0" xfId="0" applyFont="1" applyAlignment="1">
      <alignment horizontal="center"/>
    </xf>
    <xf numFmtId="0" fontId="19" fillId="0" borderId="3" xfId="0" applyFont="1" applyBorder="1"/>
    <xf numFmtId="0" fontId="18" fillId="0" borderId="5" xfId="0" applyFont="1" applyBorder="1"/>
    <xf numFmtId="0" fontId="17" fillId="0" borderId="5" xfId="0" applyFont="1" applyBorder="1"/>
    <xf numFmtId="0" fontId="16" fillId="0" borderId="9" xfId="0" applyFont="1" applyBorder="1"/>
    <xf numFmtId="0" fontId="21" fillId="0" borderId="0" xfId="0" applyFont="1" applyFill="1" applyBorder="1"/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9" fillId="2" borderId="0" xfId="0" applyFont="1" applyFill="1" applyBorder="1"/>
    <xf numFmtId="0" fontId="19" fillId="2" borderId="3" xfId="0" applyFont="1" applyFill="1" applyBorder="1"/>
    <xf numFmtId="0" fontId="18" fillId="2" borderId="5" xfId="0" applyFont="1" applyFill="1" applyBorder="1"/>
    <xf numFmtId="0" fontId="17" fillId="2" borderId="5" xfId="0" applyFont="1" applyFill="1" applyBorder="1"/>
    <xf numFmtId="0" fontId="16" fillId="2" borderId="9" xfId="0" applyFont="1" applyFill="1" applyBorder="1"/>
    <xf numFmtId="0" fontId="19" fillId="0" borderId="0" xfId="0" applyFont="1" applyBorder="1"/>
    <xf numFmtId="0" fontId="21" fillId="0" borderId="5" xfId="0" applyFont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166" fontId="21" fillId="0" borderId="16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166" fontId="15" fillId="0" borderId="11" xfId="0" applyNumberFormat="1" applyFont="1" applyBorder="1" applyAlignment="1">
      <alignment horizontal="center"/>
    </xf>
    <xf numFmtId="166" fontId="14" fillId="0" borderId="11" xfId="0" applyNumberFormat="1" applyFont="1" applyFill="1" applyBorder="1" applyAlignment="1">
      <alignment horizontal="center"/>
    </xf>
    <xf numFmtId="166" fontId="13" fillId="0" borderId="11" xfId="0" applyNumberFormat="1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166" fontId="15" fillId="0" borderId="14" xfId="0" applyNumberFormat="1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1" fillId="0" borderId="15" xfId="0" applyFont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/>
    <xf numFmtId="0" fontId="18" fillId="0" borderId="18" xfId="0" applyFont="1" applyBorder="1"/>
    <xf numFmtId="0" fontId="17" fillId="0" borderId="18" xfId="0" applyFont="1" applyBorder="1"/>
    <xf numFmtId="0" fontId="16" fillId="0" borderId="8" xfId="0" applyFont="1" applyBorder="1"/>
    <xf numFmtId="0" fontId="21" fillId="0" borderId="6" xfId="0" applyFont="1" applyBorder="1" applyAlignment="1">
      <alignment horizontal="center"/>
    </xf>
    <xf numFmtId="0" fontId="19" fillId="2" borderId="2" xfId="0" applyFont="1" applyFill="1" applyBorder="1"/>
    <xf numFmtId="0" fontId="16" fillId="2" borderId="7" xfId="0" applyFont="1" applyFill="1" applyBorder="1"/>
    <xf numFmtId="166" fontId="12" fillId="0" borderId="11" xfId="0" applyNumberFormat="1" applyFont="1" applyFill="1" applyBorder="1" applyAlignment="1">
      <alignment horizontal="center"/>
    </xf>
    <xf numFmtId="166" fontId="11" fillId="0" borderId="11" xfId="0" applyNumberFormat="1" applyFont="1" applyFill="1" applyBorder="1" applyAlignment="1">
      <alignment horizontal="center"/>
    </xf>
    <xf numFmtId="166" fontId="10" fillId="0" borderId="11" xfId="0" applyNumberFormat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/>
    </xf>
    <xf numFmtId="166" fontId="8" fillId="0" borderId="11" xfId="0" applyNumberFormat="1" applyFont="1" applyFill="1" applyBorder="1" applyAlignment="1">
      <alignment horizontal="center"/>
    </xf>
    <xf numFmtId="166" fontId="7" fillId="0" borderId="11" xfId="0" applyNumberFormat="1" applyFont="1" applyFill="1" applyBorder="1" applyAlignment="1">
      <alignment horizontal="center"/>
    </xf>
    <xf numFmtId="166" fontId="5" fillId="0" borderId="11" xfId="0" applyNumberFormat="1" applyFont="1" applyFill="1" applyBorder="1" applyAlignment="1">
      <alignment horizontal="center"/>
    </xf>
    <xf numFmtId="166" fontId="4" fillId="0" borderId="11" xfId="0" applyNumberFormat="1" applyFont="1" applyFill="1" applyBorder="1" applyAlignment="1">
      <alignment horizontal="center"/>
    </xf>
    <xf numFmtId="166" fontId="3" fillId="0" borderId="14" xfId="0" applyNumberFormat="1" applyFont="1" applyFill="1" applyBorder="1" applyAlignment="1">
      <alignment horizontal="center"/>
    </xf>
    <xf numFmtId="0" fontId="19" fillId="0" borderId="4" xfId="0" applyFont="1" applyBorder="1"/>
    <xf numFmtId="0" fontId="19" fillId="0" borderId="21" xfId="0" applyFont="1" applyBorder="1"/>
    <xf numFmtId="0" fontId="21" fillId="0" borderId="19" xfId="0" applyFont="1" applyBorder="1" applyAlignment="1">
      <alignment horizontal="center"/>
    </xf>
    <xf numFmtId="165" fontId="21" fillId="0" borderId="7" xfId="0" applyNumberFormat="1" applyFont="1" applyBorder="1"/>
    <xf numFmtId="0" fontId="21" fillId="0" borderId="0" xfId="0" applyFont="1" applyBorder="1" applyAlignment="1">
      <alignment horizontal="center"/>
    </xf>
    <xf numFmtId="166" fontId="19" fillId="0" borderId="5" xfId="0" applyNumberFormat="1" applyFont="1" applyBorder="1"/>
    <xf numFmtId="166" fontId="22" fillId="0" borderId="5" xfId="0" applyNumberFormat="1" applyFont="1" applyBorder="1"/>
    <xf numFmtId="166" fontId="17" fillId="0" borderId="5" xfId="0" applyNumberFormat="1" applyFont="1" applyBorder="1"/>
    <xf numFmtId="166" fontId="23" fillId="0" borderId="9" xfId="0" applyNumberFormat="1" applyFont="1" applyBorder="1"/>
    <xf numFmtId="0" fontId="21" fillId="0" borderId="4" xfId="0" applyFont="1" applyBorder="1" applyAlignment="1">
      <alignment horizontal="center"/>
    </xf>
    <xf numFmtId="164" fontId="19" fillId="0" borderId="4" xfId="0" applyNumberFormat="1" applyFont="1" applyBorder="1"/>
    <xf numFmtId="164" fontId="22" fillId="0" borderId="4" xfId="0" applyNumberFormat="1" applyFont="1" applyBorder="1"/>
    <xf numFmtId="164" fontId="17" fillId="0" borderId="4" xfId="0" applyNumberFormat="1" applyFont="1" applyBorder="1"/>
    <xf numFmtId="164" fontId="21" fillId="0" borderId="6" xfId="0" applyNumberFormat="1" applyFont="1" applyBorder="1"/>
    <xf numFmtId="0" fontId="16" fillId="2" borderId="6" xfId="0" applyFont="1" applyFill="1" applyBorder="1"/>
    <xf numFmtId="164" fontId="19" fillId="2" borderId="4" xfId="0" applyNumberFormat="1" applyFont="1" applyFill="1" applyBorder="1"/>
    <xf numFmtId="165" fontId="19" fillId="2" borderId="0" xfId="0" applyNumberFormat="1" applyFont="1" applyFill="1" applyBorder="1"/>
    <xf numFmtId="166" fontId="19" fillId="2" borderId="5" xfId="0" applyNumberFormat="1" applyFont="1" applyFill="1" applyBorder="1"/>
    <xf numFmtId="164" fontId="22" fillId="2" borderId="4" xfId="0" applyNumberFormat="1" applyFont="1" applyFill="1" applyBorder="1"/>
    <xf numFmtId="165" fontId="18" fillId="2" borderId="0" xfId="0" applyNumberFormat="1" applyFont="1" applyFill="1" applyBorder="1"/>
    <xf numFmtId="166" fontId="22" fillId="2" borderId="5" xfId="0" applyNumberFormat="1" applyFont="1" applyFill="1" applyBorder="1"/>
    <xf numFmtId="164" fontId="17" fillId="2" borderId="4" xfId="0" applyNumberFormat="1" applyFont="1" applyFill="1" applyBorder="1"/>
    <xf numFmtId="165" fontId="17" fillId="2" borderId="0" xfId="0" applyNumberFormat="1" applyFont="1" applyFill="1" applyBorder="1"/>
    <xf numFmtId="166" fontId="17" fillId="2" borderId="5" xfId="0" applyNumberFormat="1" applyFont="1" applyFill="1" applyBorder="1"/>
    <xf numFmtId="164" fontId="16" fillId="2" borderId="6" xfId="0" applyNumberFormat="1" applyFont="1" applyFill="1" applyBorder="1"/>
    <xf numFmtId="165" fontId="16" fillId="2" borderId="7" xfId="0" applyNumberFormat="1" applyFont="1" applyFill="1" applyBorder="1"/>
    <xf numFmtId="166" fontId="16" fillId="2" borderId="9" xfId="0" applyNumberFormat="1" applyFont="1" applyFill="1" applyBorder="1"/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22" xfId="0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0" fontId="19" fillId="2" borderId="21" xfId="0" applyFont="1" applyFill="1" applyBorder="1"/>
    <xf numFmtId="0" fontId="18" fillId="2" borderId="18" xfId="0" applyFont="1" applyFill="1" applyBorder="1"/>
    <xf numFmtId="0" fontId="17" fillId="2" borderId="18" xfId="0" applyFont="1" applyFill="1" applyBorder="1"/>
    <xf numFmtId="0" fontId="16" fillId="2" borderId="8" xfId="0" applyFont="1" applyFill="1" applyBorder="1"/>
    <xf numFmtId="0" fontId="19" fillId="0" borderId="3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6" fillId="0" borderId="9" xfId="0" applyFont="1" applyBorder="1" applyAlignment="1">
      <alignment horizontal="right"/>
    </xf>
    <xf numFmtId="1" fontId="25" fillId="0" borderId="17" xfId="0" applyNumberFormat="1" applyFont="1" applyBorder="1" applyAlignment="1">
      <alignment horizontal="center"/>
    </xf>
    <xf numFmtId="1" fontId="25" fillId="0" borderId="16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" fontId="25" fillId="0" borderId="13" xfId="0" applyNumberFormat="1" applyFont="1" applyBorder="1" applyAlignment="1">
      <alignment horizontal="center"/>
    </xf>
    <xf numFmtId="164" fontId="21" fillId="0" borderId="1" xfId="0" applyNumberFormat="1" applyFont="1" applyBorder="1"/>
    <xf numFmtId="165" fontId="21" fillId="0" borderId="2" xfId="0" applyNumberFormat="1" applyFont="1" applyBorder="1"/>
    <xf numFmtId="166" fontId="23" fillId="0" borderId="3" xfId="0" applyNumberFormat="1" applyFont="1" applyBorder="1"/>
    <xf numFmtId="166" fontId="21" fillId="0" borderId="5" xfId="0" applyNumberFormat="1" applyFont="1" applyBorder="1" applyAlignment="1">
      <alignment horizontal="center"/>
    </xf>
    <xf numFmtId="166" fontId="15" fillId="0" borderId="5" xfId="0" applyNumberFormat="1" applyFont="1" applyBorder="1" applyAlignment="1">
      <alignment horizontal="center"/>
    </xf>
    <xf numFmtId="166" fontId="1" fillId="0" borderId="5" xfId="0" applyNumberFormat="1" applyFont="1" applyFill="1" applyBorder="1" applyAlignment="1">
      <alignment horizontal="center"/>
    </xf>
    <xf numFmtId="166" fontId="12" fillId="0" borderId="5" xfId="0" applyNumberFormat="1" applyFont="1" applyFill="1" applyBorder="1" applyAlignment="1">
      <alignment horizontal="center"/>
    </xf>
    <xf numFmtId="166" fontId="11" fillId="0" borderId="5" xfId="0" applyNumberFormat="1" applyFont="1" applyFill="1" applyBorder="1" applyAlignment="1">
      <alignment horizontal="center"/>
    </xf>
    <xf numFmtId="166" fontId="9" fillId="0" borderId="5" xfId="0" applyNumberFormat="1" applyFont="1" applyFill="1" applyBorder="1" applyAlignment="1">
      <alignment horizontal="center"/>
    </xf>
    <xf numFmtId="166" fontId="8" fillId="0" borderId="5" xfId="0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166" fontId="6" fillId="0" borderId="5" xfId="0" applyNumberFormat="1" applyFont="1" applyFill="1" applyBorder="1" applyAlignment="1">
      <alignment horizontal="center"/>
    </xf>
    <xf numFmtId="166" fontId="5" fillId="0" borderId="5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3" fontId="23" fillId="0" borderId="20" xfId="0" applyNumberFormat="1" applyFont="1" applyBorder="1"/>
    <xf numFmtId="3" fontId="23" fillId="0" borderId="22" xfId="0" applyNumberFormat="1" applyFont="1" applyBorder="1"/>
    <xf numFmtId="3" fontId="23" fillId="0" borderId="2" xfId="0" applyNumberFormat="1" applyFont="1" applyBorder="1"/>
    <xf numFmtId="3" fontId="23" fillId="0" borderId="5" xfId="0" applyNumberFormat="1" applyFont="1" applyBorder="1"/>
    <xf numFmtId="3" fontId="23" fillId="0" borderId="0" xfId="0" applyNumberFormat="1" applyFont="1"/>
    <xf numFmtId="0" fontId="24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2" borderId="7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19" fillId="2" borderId="5" xfId="0" applyFont="1" applyFill="1" applyBorder="1"/>
    <xf numFmtId="0" fontId="15" fillId="0" borderId="1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2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25" fillId="0" borderId="17" xfId="0" applyNumberFormat="1" applyFont="1" applyFill="1" applyBorder="1" applyAlignment="1">
      <alignment horizontal="center" vertical="center"/>
    </xf>
    <xf numFmtId="1" fontId="25" fillId="0" borderId="16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1" fontId="25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66" fontId="21" fillId="0" borderId="1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4" fontId="16" fillId="0" borderId="6" xfId="0" applyNumberFormat="1" applyFont="1" applyBorder="1"/>
    <xf numFmtId="165" fontId="16" fillId="0" borderId="7" xfId="0" applyNumberFormat="1" applyFont="1" applyBorder="1"/>
    <xf numFmtId="166" fontId="16" fillId="0" borderId="9" xfId="0" applyNumberFormat="1" applyFont="1" applyBorder="1"/>
    <xf numFmtId="166" fontId="1" fillId="0" borderId="11" xfId="0" applyNumberFormat="1" applyFont="1" applyFill="1" applyBorder="1" applyAlignment="1">
      <alignment horizontal="center"/>
    </xf>
    <xf numFmtId="166" fontId="6" fillId="0" borderId="14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3" borderId="0" xfId="0" applyFill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1"/>
  <sheetViews>
    <sheetView tabSelected="1" topLeftCell="A154" workbookViewId="0">
      <selection activeCell="A37" sqref="A37:B37"/>
    </sheetView>
  </sheetViews>
  <sheetFormatPr defaultRowHeight="15" x14ac:dyDescent="0.25"/>
  <cols>
    <col min="1" max="1" width="14.5703125" bestFit="1" customWidth="1"/>
    <col min="2" max="2" width="14.28515625" customWidth="1"/>
    <col min="3" max="3" width="17.42578125" bestFit="1" customWidth="1"/>
    <col min="4" max="4" width="14.42578125" customWidth="1"/>
    <col min="5" max="5" width="18.7109375" bestFit="1" customWidth="1"/>
    <col min="6" max="6" width="15.42578125" bestFit="1" customWidth="1"/>
    <col min="7" max="7" width="16.28515625" bestFit="1" customWidth="1"/>
    <col min="8" max="8" width="18.28515625" bestFit="1" customWidth="1"/>
    <col min="9" max="9" width="17.5703125" customWidth="1"/>
    <col min="10" max="10" width="16.28515625" bestFit="1" customWidth="1"/>
    <col min="11" max="11" width="13.42578125" bestFit="1" customWidth="1"/>
    <col min="12" max="12" width="13.5703125" bestFit="1" customWidth="1"/>
    <col min="13" max="13" width="15.42578125" bestFit="1" customWidth="1"/>
    <col min="14" max="14" width="14.7109375" customWidth="1"/>
    <col min="15" max="15" width="12.5703125" bestFit="1" customWidth="1"/>
    <col min="16" max="16" width="10.7109375" bestFit="1" customWidth="1"/>
    <col min="17" max="17" width="12.5703125" bestFit="1" customWidth="1"/>
    <col min="18" max="18" width="10.7109375" bestFit="1" customWidth="1"/>
    <col min="19" max="19" width="12.140625" customWidth="1"/>
  </cols>
  <sheetData>
    <row r="1" spans="1:19" ht="13.5" customHeight="1" x14ac:dyDescent="0.25">
      <c r="A1" s="31" t="s">
        <v>0</v>
      </c>
      <c r="B1" s="31" t="s">
        <v>5</v>
      </c>
      <c r="C1" s="62" t="s">
        <v>36</v>
      </c>
      <c r="D1" s="122" t="s">
        <v>40</v>
      </c>
      <c r="E1" s="32" t="s">
        <v>48</v>
      </c>
      <c r="F1" s="122" t="s">
        <v>58</v>
      </c>
      <c r="G1" s="122" t="s">
        <v>59</v>
      </c>
      <c r="H1" s="32" t="s">
        <v>65</v>
      </c>
      <c r="I1" s="69" t="s">
        <v>42</v>
      </c>
      <c r="J1" s="64" t="s">
        <v>43</v>
      </c>
      <c r="K1" s="31" t="s">
        <v>44</v>
      </c>
      <c r="L1" s="42" t="s">
        <v>20</v>
      </c>
      <c r="M1" s="43" t="s">
        <v>19</v>
      </c>
      <c r="N1" s="228" t="s">
        <v>13</v>
      </c>
      <c r="O1" s="227"/>
      <c r="P1" s="227"/>
      <c r="Q1" s="227"/>
      <c r="R1" s="227"/>
      <c r="S1" s="132"/>
    </row>
    <row r="2" spans="1:19" x14ac:dyDescent="0.25">
      <c r="A2" s="61" t="s">
        <v>1</v>
      </c>
      <c r="B2" s="15">
        <v>0</v>
      </c>
      <c r="C2" s="60">
        <v>0</v>
      </c>
      <c r="D2" s="30">
        <v>0</v>
      </c>
      <c r="E2" s="96">
        <v>0</v>
      </c>
      <c r="F2" s="156">
        <v>59</v>
      </c>
      <c r="G2" s="156">
        <v>40</v>
      </c>
      <c r="H2" s="96">
        <v>40</v>
      </c>
      <c r="I2" s="70">
        <f>SUM(B2:H2)</f>
        <v>139</v>
      </c>
      <c r="J2" s="12">
        <f>I2*40</f>
        <v>5560</v>
      </c>
      <c r="K2" s="65">
        <f>J2/$M$6</f>
        <v>50.026870775995441</v>
      </c>
      <c r="L2" s="3">
        <v>40</v>
      </c>
      <c r="M2" s="15">
        <v>5</v>
      </c>
      <c r="N2" s="228"/>
      <c r="O2" s="227"/>
      <c r="P2" s="227"/>
      <c r="Q2" s="227"/>
      <c r="R2" s="227"/>
      <c r="S2" s="132"/>
    </row>
    <row r="3" spans="1:19" x14ac:dyDescent="0.25">
      <c r="A3" s="45" t="s">
        <v>2</v>
      </c>
      <c r="B3" s="16">
        <v>0</v>
      </c>
      <c r="C3" s="4">
        <v>0</v>
      </c>
      <c r="D3" s="1">
        <v>0</v>
      </c>
      <c r="E3" s="97">
        <v>0</v>
      </c>
      <c r="F3" s="153">
        <v>56</v>
      </c>
      <c r="G3" s="153">
        <v>65</v>
      </c>
      <c r="H3" s="97">
        <v>65</v>
      </c>
      <c r="I3" s="71">
        <f>SUM(B3:H3)</f>
        <v>186</v>
      </c>
      <c r="J3" s="10">
        <f>I3*100</f>
        <v>18600</v>
      </c>
      <c r="K3" s="66">
        <f>J3/$M$6</f>
        <v>167.35607849523655</v>
      </c>
      <c r="L3" s="4">
        <v>100</v>
      </c>
      <c r="M3" s="16">
        <v>20</v>
      </c>
      <c r="N3" s="228"/>
      <c r="O3" s="227"/>
      <c r="P3" s="227"/>
      <c r="Q3" s="227"/>
      <c r="R3" s="227"/>
      <c r="S3" s="132"/>
    </row>
    <row r="4" spans="1:19" x14ac:dyDescent="0.25">
      <c r="A4" s="46" t="s">
        <v>3</v>
      </c>
      <c r="B4" s="17">
        <v>8</v>
      </c>
      <c r="C4" s="5">
        <v>31</v>
      </c>
      <c r="D4" s="2">
        <v>38</v>
      </c>
      <c r="E4" s="98">
        <v>36</v>
      </c>
      <c r="F4" s="154">
        <v>45</v>
      </c>
      <c r="G4" s="154">
        <v>59</v>
      </c>
      <c r="H4" s="98">
        <v>45</v>
      </c>
      <c r="I4" s="72">
        <f>SUM(B4:H4)</f>
        <v>262</v>
      </c>
      <c r="J4" s="13">
        <f>I4*400</f>
        <v>104800</v>
      </c>
      <c r="K4" s="67">
        <f>J4/$M$6</f>
        <v>942.95252829574144</v>
      </c>
      <c r="L4" s="5">
        <v>400</v>
      </c>
      <c r="M4" s="17">
        <v>100</v>
      </c>
      <c r="N4" s="228"/>
      <c r="O4" s="227"/>
      <c r="P4" s="227"/>
      <c r="Q4" s="227"/>
      <c r="R4" s="227"/>
      <c r="S4" s="132"/>
    </row>
    <row r="5" spans="1:19" x14ac:dyDescent="0.25">
      <c r="A5" s="47" t="s">
        <v>4</v>
      </c>
      <c r="B5" s="18">
        <v>10</v>
      </c>
      <c r="C5" s="6">
        <v>16</v>
      </c>
      <c r="D5" s="7">
        <v>17</v>
      </c>
      <c r="E5" s="99">
        <v>16</v>
      </c>
      <c r="F5" s="155">
        <v>23</v>
      </c>
      <c r="G5" s="155">
        <v>32</v>
      </c>
      <c r="H5" s="99">
        <v>27</v>
      </c>
      <c r="I5" s="157">
        <f>SUM(B5:H5)</f>
        <v>141</v>
      </c>
      <c r="J5" s="158">
        <f>I5*1600</f>
        <v>225600</v>
      </c>
      <c r="K5" s="159">
        <f>J5/$M$6</f>
        <v>2029.8672746519014</v>
      </c>
      <c r="L5" s="6">
        <v>1600</v>
      </c>
      <c r="M5" s="18">
        <v>400</v>
      </c>
      <c r="N5" s="228"/>
      <c r="O5" s="227"/>
      <c r="P5" s="227"/>
      <c r="Q5" s="227"/>
      <c r="R5" s="227"/>
      <c r="S5" s="132"/>
    </row>
    <row r="6" spans="1:19" x14ac:dyDescent="0.25">
      <c r="A6" s="127" t="s">
        <v>6</v>
      </c>
      <c r="B6" s="128">
        <f t="shared" ref="B6" si="0">B2*40+B3*100+B4*400+B5*1600</f>
        <v>19200</v>
      </c>
      <c r="C6" s="128">
        <f>C2*40+C3*100+C4*400+C5*1600</f>
        <v>38000</v>
      </c>
      <c r="D6" s="128">
        <f>D2*40+D3*100+D4*400+D5*1600</f>
        <v>42400</v>
      </c>
      <c r="E6" s="128">
        <f t="shared" ref="E6:F6" si="1">E2*40+E3*100+E4*400+E5*1600</f>
        <v>40000</v>
      </c>
      <c r="F6" s="128">
        <f t="shared" si="1"/>
        <v>62760</v>
      </c>
      <c r="G6" s="128">
        <f t="shared" ref="G6:H6" si="2">G2*40+G3*100+G4*400+G5*1600</f>
        <v>82900</v>
      </c>
      <c r="H6" s="128">
        <f t="shared" si="2"/>
        <v>69300</v>
      </c>
      <c r="I6" s="73">
        <f>SUM(I2:I5)</f>
        <v>728</v>
      </c>
      <c r="J6" s="63">
        <f>SUM(J2:J5)</f>
        <v>354560</v>
      </c>
      <c r="K6" s="68">
        <f>SUM(K2:K5)</f>
        <v>3190.2027522188746</v>
      </c>
      <c r="L6" s="48" t="s">
        <v>35</v>
      </c>
      <c r="M6" s="44">
        <f>AVERAGE(D167:D191,F167:F191,H167:H191,J167:J191,L167:L191,N167:N191,P167:P191,R167:R191,D138:D163,F138:F163,J138:J163,H138:H163,L138:L163,N138:N163,P138:P163,R138:R163,D41:D70,F41:F70,H41:H70,J41:J70,L41:L70,N41:N70,P41:P70,R41:R70,D105:D134,F105:F134,H105:H134,J105:J134,L105:L134,N105:N134,P105:P134,R105:R134,D73:D102,F73:F102,H73:H102,J73:J102,L73:L102,N73:N102,P73:P102,R73:R102,D16:D38,F14:F38,H14:H38,J14:J38,L14:L38,N14:N38,P14:P38,R14:R38)</f>
        <v>111.14027149321267</v>
      </c>
      <c r="N6" s="228"/>
      <c r="O6" s="227"/>
      <c r="P6" s="227"/>
      <c r="Q6" s="227"/>
      <c r="R6" s="227"/>
      <c r="S6" s="132"/>
    </row>
    <row r="7" spans="1:19" ht="13.5" customHeight="1" x14ac:dyDescent="0.25">
      <c r="A7" s="88" t="s">
        <v>0</v>
      </c>
      <c r="B7" s="88" t="s">
        <v>41</v>
      </c>
      <c r="C7" s="88" t="s">
        <v>66</v>
      </c>
      <c r="D7" s="88" t="s">
        <v>17</v>
      </c>
      <c r="E7" s="89" t="s">
        <v>7</v>
      </c>
      <c r="F7" s="90" t="s">
        <v>8</v>
      </c>
      <c r="G7" s="87" t="s">
        <v>9</v>
      </c>
      <c r="H7" s="87" t="s">
        <v>10</v>
      </c>
      <c r="I7" s="90" t="s">
        <v>14</v>
      </c>
      <c r="J7" s="133" t="s">
        <v>21</v>
      </c>
      <c r="K7" s="133" t="s">
        <v>22</v>
      </c>
      <c r="L7" s="134" t="s">
        <v>38</v>
      </c>
      <c r="M7" s="91" t="s">
        <v>45</v>
      </c>
      <c r="N7" s="89" t="s">
        <v>46</v>
      </c>
      <c r="O7" s="90" t="s">
        <v>47</v>
      </c>
      <c r="P7" s="228" t="s">
        <v>13</v>
      </c>
      <c r="Q7" s="227"/>
      <c r="R7" s="227"/>
      <c r="S7" s="132"/>
    </row>
    <row r="8" spans="1:19" x14ac:dyDescent="0.25">
      <c r="A8" s="92" t="s">
        <v>1</v>
      </c>
      <c r="B8" s="26">
        <v>0</v>
      </c>
      <c r="C8" s="26">
        <v>0</v>
      </c>
      <c r="D8" s="26">
        <v>0</v>
      </c>
      <c r="E8" s="25">
        <v>0</v>
      </c>
      <c r="F8" s="26">
        <v>0</v>
      </c>
      <c r="G8" s="49">
        <v>0</v>
      </c>
      <c r="H8" s="49">
        <v>0</v>
      </c>
      <c r="I8" s="26">
        <v>0</v>
      </c>
      <c r="J8" s="25">
        <v>0</v>
      </c>
      <c r="K8" s="25">
        <v>0</v>
      </c>
      <c r="L8" s="135">
        <v>0</v>
      </c>
      <c r="M8" s="75">
        <f>SUM(B8:L8)</f>
        <v>0</v>
      </c>
      <c r="N8" s="76">
        <f>M8*40</f>
        <v>0</v>
      </c>
      <c r="O8" s="77">
        <f>N8/$M$6</f>
        <v>0</v>
      </c>
      <c r="P8" s="228"/>
      <c r="Q8" s="227"/>
      <c r="R8" s="227"/>
      <c r="S8" s="132"/>
    </row>
    <row r="9" spans="1:19" x14ac:dyDescent="0.25">
      <c r="A9" s="93" t="s">
        <v>2</v>
      </c>
      <c r="B9" s="27">
        <v>0</v>
      </c>
      <c r="C9" s="27">
        <v>0</v>
      </c>
      <c r="D9" s="27">
        <v>0</v>
      </c>
      <c r="E9" s="8">
        <v>0</v>
      </c>
      <c r="F9" s="27">
        <v>0</v>
      </c>
      <c r="G9" s="8">
        <v>0</v>
      </c>
      <c r="H9" s="8">
        <v>0</v>
      </c>
      <c r="I9" s="27">
        <v>0</v>
      </c>
      <c r="J9" s="8">
        <v>0</v>
      </c>
      <c r="K9" s="8">
        <v>0</v>
      </c>
      <c r="L9" s="27">
        <v>0</v>
      </c>
      <c r="M9" s="78">
        <f>SUM(B9:L9)</f>
        <v>0</v>
      </c>
      <c r="N9" s="79">
        <f>M9*100</f>
        <v>0</v>
      </c>
      <c r="O9" s="80">
        <f>N9/$M$6</f>
        <v>0</v>
      </c>
      <c r="P9" s="228"/>
      <c r="Q9" s="227"/>
      <c r="R9" s="227"/>
      <c r="S9" s="132"/>
    </row>
    <row r="10" spans="1:19" x14ac:dyDescent="0.25">
      <c r="A10" s="94" t="s">
        <v>3</v>
      </c>
      <c r="B10" s="28">
        <v>0</v>
      </c>
      <c r="C10" s="28">
        <v>0</v>
      </c>
      <c r="D10" s="28">
        <v>14</v>
      </c>
      <c r="E10" s="9">
        <v>8</v>
      </c>
      <c r="F10" s="28">
        <v>46</v>
      </c>
      <c r="G10" s="9">
        <v>27</v>
      </c>
      <c r="H10" s="9">
        <v>28</v>
      </c>
      <c r="I10" s="28">
        <v>42</v>
      </c>
      <c r="J10" s="9">
        <v>37</v>
      </c>
      <c r="K10" s="9">
        <v>36</v>
      </c>
      <c r="L10" s="28">
        <v>44</v>
      </c>
      <c r="M10" s="81">
        <f>SUM(B10:L10)</f>
        <v>282</v>
      </c>
      <c r="N10" s="82">
        <f>M10*400</f>
        <v>112800</v>
      </c>
      <c r="O10" s="83">
        <f>N10/$M$6</f>
        <v>1014.9336373259507</v>
      </c>
      <c r="P10" s="228"/>
      <c r="Q10" s="227"/>
      <c r="R10" s="227"/>
      <c r="S10" s="132"/>
    </row>
    <row r="11" spans="1:19" x14ac:dyDescent="0.25">
      <c r="A11" s="95" t="s">
        <v>4</v>
      </c>
      <c r="B11" s="29">
        <v>0</v>
      </c>
      <c r="C11" s="29">
        <v>0</v>
      </c>
      <c r="D11" s="29">
        <v>9</v>
      </c>
      <c r="E11" s="74">
        <v>7</v>
      </c>
      <c r="F11" s="29">
        <v>18</v>
      </c>
      <c r="G11" s="50">
        <v>15</v>
      </c>
      <c r="H11" s="50">
        <v>15</v>
      </c>
      <c r="I11" s="29">
        <v>16</v>
      </c>
      <c r="J11" s="50">
        <v>17</v>
      </c>
      <c r="K11" s="50">
        <v>17</v>
      </c>
      <c r="L11" s="29">
        <v>18</v>
      </c>
      <c r="M11" s="84">
        <f>SUM(B11:L11)</f>
        <v>132</v>
      </c>
      <c r="N11" s="85">
        <f>M11*1600</f>
        <v>211200</v>
      </c>
      <c r="O11" s="86">
        <f>N11/$M$6</f>
        <v>1900.3012783975248</v>
      </c>
      <c r="P11" s="228"/>
      <c r="Q11" s="227"/>
      <c r="R11" s="227"/>
      <c r="S11" s="132"/>
    </row>
    <row r="12" spans="1:19" x14ac:dyDescent="0.25">
      <c r="A12" s="124" t="s">
        <v>6</v>
      </c>
      <c r="B12" s="125">
        <f t="shared" ref="B12:I12" si="3">B8*40+B9*100+B10*400+B11*1600</f>
        <v>0</v>
      </c>
      <c r="C12" s="126">
        <f t="shared" si="3"/>
        <v>0</v>
      </c>
      <c r="D12" s="126">
        <f t="shared" si="3"/>
        <v>20000</v>
      </c>
      <c r="E12" s="126">
        <f t="shared" si="3"/>
        <v>14400</v>
      </c>
      <c r="F12" s="126">
        <f t="shared" si="3"/>
        <v>47200</v>
      </c>
      <c r="G12" s="126">
        <f t="shared" si="3"/>
        <v>34800</v>
      </c>
      <c r="H12" s="126">
        <f t="shared" si="3"/>
        <v>35200</v>
      </c>
      <c r="I12" s="126">
        <f t="shared" si="3"/>
        <v>42400</v>
      </c>
      <c r="J12" s="128">
        <f>J8*40+J9*100+J10*400+J11*1600</f>
        <v>42000</v>
      </c>
      <c r="K12" s="128">
        <f>K8*40+K9*100+K10*400+K11*1600</f>
        <v>41600</v>
      </c>
      <c r="L12" s="128">
        <f>L8*40+L9*100+L10*400+L11*1600</f>
        <v>46400</v>
      </c>
      <c r="M12" s="104">
        <f>SUM(M8:M11)</f>
        <v>414</v>
      </c>
      <c r="N12" s="105">
        <f>SUM(N8:N11)</f>
        <v>324000</v>
      </c>
      <c r="O12" s="106">
        <f>SUM(O8:O11)</f>
        <v>2915.2349157234758</v>
      </c>
      <c r="P12" s="228"/>
      <c r="Q12" s="227"/>
      <c r="R12" s="227"/>
      <c r="S12" s="132"/>
    </row>
    <row r="13" spans="1:19" x14ac:dyDescent="0.25">
      <c r="A13" s="229" t="s">
        <v>11</v>
      </c>
      <c r="B13" s="230"/>
      <c r="C13" s="119" t="s">
        <v>18</v>
      </c>
      <c r="D13" s="119" t="s">
        <v>12</v>
      </c>
      <c r="E13" s="119" t="s">
        <v>18</v>
      </c>
      <c r="F13" s="119" t="s">
        <v>12</v>
      </c>
      <c r="G13" s="119" t="s">
        <v>18</v>
      </c>
      <c r="H13" s="119" t="s">
        <v>12</v>
      </c>
      <c r="I13" s="119" t="s">
        <v>18</v>
      </c>
      <c r="J13" s="119" t="s">
        <v>12</v>
      </c>
      <c r="K13" s="119" t="s">
        <v>18</v>
      </c>
      <c r="L13" s="119" t="s">
        <v>12</v>
      </c>
      <c r="M13" s="119" t="s">
        <v>18</v>
      </c>
      <c r="N13" s="119" t="s">
        <v>12</v>
      </c>
      <c r="O13" s="119" t="s">
        <v>18</v>
      </c>
      <c r="P13" s="119" t="s">
        <v>12</v>
      </c>
      <c r="Q13" s="119" t="s">
        <v>18</v>
      </c>
      <c r="R13" s="119" t="s">
        <v>12</v>
      </c>
      <c r="S13" s="195" t="s">
        <v>13</v>
      </c>
    </row>
    <row r="14" spans="1:19" x14ac:dyDescent="0.25">
      <c r="A14" s="136" t="s">
        <v>5</v>
      </c>
      <c r="B14" s="137">
        <v>4</v>
      </c>
      <c r="C14" s="119">
        <v>1128</v>
      </c>
      <c r="D14" s="141">
        <f>$M$3+4*$M$2</f>
        <v>40</v>
      </c>
      <c r="E14" s="119">
        <v>1152</v>
      </c>
      <c r="F14" s="141">
        <f>$M$3+4*$M$2</f>
        <v>40</v>
      </c>
      <c r="G14" s="119">
        <v>1177</v>
      </c>
      <c r="H14" s="141">
        <f>2*$M$3+3*$M$2</f>
        <v>55</v>
      </c>
      <c r="I14" s="119">
        <v>1202</v>
      </c>
      <c r="J14" s="141">
        <f>$M$3+4*$M$2</f>
        <v>40</v>
      </c>
      <c r="K14" s="119">
        <v>1227</v>
      </c>
      <c r="L14" s="141">
        <f t="shared" ref="L14:L19" si="4">$M$3+4*$M$2</f>
        <v>40</v>
      </c>
      <c r="M14" s="119">
        <v>1252</v>
      </c>
      <c r="N14" s="141">
        <f>$M$3+4*$M$2</f>
        <v>40</v>
      </c>
      <c r="O14" s="119">
        <v>1277</v>
      </c>
      <c r="P14" s="120">
        <f>M4+L3+M3+2*M2</f>
        <v>230</v>
      </c>
      <c r="Q14" s="119">
        <v>1302</v>
      </c>
      <c r="R14" s="141">
        <f>$M$3+4*$M$2</f>
        <v>40</v>
      </c>
      <c r="S14" s="195"/>
    </row>
    <row r="15" spans="1:19" x14ac:dyDescent="0.25">
      <c r="A15" s="138" t="s">
        <v>37</v>
      </c>
      <c r="B15" s="11">
        <v>5</v>
      </c>
      <c r="C15" s="119">
        <v>1129</v>
      </c>
      <c r="D15" s="141">
        <f>2*$M$3+3*$M$2</f>
        <v>55</v>
      </c>
      <c r="E15" s="119">
        <v>1153</v>
      </c>
      <c r="F15" s="141">
        <f>$M$3+4*$M$2</f>
        <v>40</v>
      </c>
      <c r="G15" s="119">
        <v>1178</v>
      </c>
      <c r="H15" s="141">
        <f>$M$3+4*$M$2</f>
        <v>40</v>
      </c>
      <c r="I15" s="119">
        <v>1203</v>
      </c>
      <c r="J15" s="123">
        <f>L3+M3+3*M2</f>
        <v>135</v>
      </c>
      <c r="K15" s="119">
        <v>1228</v>
      </c>
      <c r="L15" s="141">
        <f t="shared" si="4"/>
        <v>40</v>
      </c>
      <c r="M15" s="119">
        <v>1253</v>
      </c>
      <c r="N15" s="123">
        <f>L3+M3+3*M2</f>
        <v>135</v>
      </c>
      <c r="O15" s="119">
        <v>1278</v>
      </c>
      <c r="P15" s="141">
        <f>2*$M$3+3*$M$2</f>
        <v>55</v>
      </c>
      <c r="Q15" s="119">
        <v>1303</v>
      </c>
      <c r="R15" s="141">
        <f>$M$3+4*$M$2</f>
        <v>40</v>
      </c>
      <c r="S15" s="195"/>
    </row>
    <row r="16" spans="1:19" x14ac:dyDescent="0.25">
      <c r="A16" s="139" t="s">
        <v>40</v>
      </c>
      <c r="B16" s="11">
        <v>30</v>
      </c>
      <c r="C16" s="119">
        <v>1130</v>
      </c>
      <c r="D16" s="120">
        <f>M4+4*M2</f>
        <v>120</v>
      </c>
      <c r="E16" s="119">
        <v>1154</v>
      </c>
      <c r="F16" s="141">
        <f>$M$3+4*$M$2</f>
        <v>40</v>
      </c>
      <c r="G16" s="119">
        <v>1179</v>
      </c>
      <c r="H16" s="141">
        <f>$M$3+4*$M$2</f>
        <v>40</v>
      </c>
      <c r="I16" s="119">
        <v>1204</v>
      </c>
      <c r="J16" s="141">
        <f>$M$3+4*$M$2</f>
        <v>40</v>
      </c>
      <c r="K16" s="119">
        <v>1229</v>
      </c>
      <c r="L16" s="141">
        <f t="shared" si="4"/>
        <v>40</v>
      </c>
      <c r="M16" s="119">
        <v>1254</v>
      </c>
      <c r="N16" s="141">
        <f>$M$3+4*$M$2</f>
        <v>40</v>
      </c>
      <c r="O16" s="119">
        <v>1279</v>
      </c>
      <c r="P16" s="141">
        <f>$M$3+4*$M$2</f>
        <v>40</v>
      </c>
      <c r="Q16" s="119">
        <v>1304</v>
      </c>
      <c r="R16" s="141">
        <f>$M$3+4*$M$2</f>
        <v>40</v>
      </c>
      <c r="S16" s="195"/>
    </row>
    <row r="17" spans="1:19" ht="13.5" customHeight="1" x14ac:dyDescent="0.25">
      <c r="A17" s="138" t="s">
        <v>49</v>
      </c>
      <c r="B17" s="11">
        <v>5</v>
      </c>
      <c r="C17" s="119">
        <v>1131</v>
      </c>
      <c r="D17" s="141">
        <f>$M$3+4*$M$2</f>
        <v>40</v>
      </c>
      <c r="E17" s="119">
        <v>1155</v>
      </c>
      <c r="F17" s="141">
        <f>$M$3+4*$M$2</f>
        <v>40</v>
      </c>
      <c r="G17" s="119">
        <v>1180</v>
      </c>
      <c r="H17" s="120">
        <f>M4+M3+3*M2</f>
        <v>135</v>
      </c>
      <c r="I17" s="119">
        <v>1205</v>
      </c>
      <c r="J17" s="141">
        <f>$M$3+4*$M$2</f>
        <v>40</v>
      </c>
      <c r="K17" s="119">
        <v>1230</v>
      </c>
      <c r="L17" s="141">
        <f t="shared" si="4"/>
        <v>40</v>
      </c>
      <c r="M17" s="119">
        <v>1255</v>
      </c>
      <c r="N17" s="141">
        <f>$M$3+4*$M$2</f>
        <v>40</v>
      </c>
      <c r="O17" s="119">
        <v>1280</v>
      </c>
      <c r="P17" s="141">
        <f>$M$3+4*$M$2</f>
        <v>40</v>
      </c>
      <c r="Q17" s="119">
        <v>1305</v>
      </c>
      <c r="R17" s="129">
        <f>M5+M4+M3+L2+M2</f>
        <v>565</v>
      </c>
      <c r="S17" s="195"/>
    </row>
    <row r="18" spans="1:19" x14ac:dyDescent="0.25">
      <c r="A18" s="139" t="s">
        <v>58</v>
      </c>
      <c r="B18" s="11">
        <v>5</v>
      </c>
      <c r="C18" s="119">
        <v>1132</v>
      </c>
      <c r="D18" s="141">
        <f>$M$3+4*$M$2</f>
        <v>40</v>
      </c>
      <c r="E18" s="119">
        <v>1156</v>
      </c>
      <c r="F18" s="141">
        <f>$M$3+4*$M$2</f>
        <v>40</v>
      </c>
      <c r="G18" s="119">
        <v>1181</v>
      </c>
      <c r="H18" s="141">
        <f>$M$3+4*$M$2</f>
        <v>40</v>
      </c>
      <c r="I18" s="119">
        <v>1206</v>
      </c>
      <c r="J18" s="141">
        <f>$M$3+4*$M$2</f>
        <v>40</v>
      </c>
      <c r="K18" s="119">
        <v>1231</v>
      </c>
      <c r="L18" s="141">
        <f t="shared" si="4"/>
        <v>40</v>
      </c>
      <c r="M18" s="119">
        <v>1256</v>
      </c>
      <c r="N18" s="141">
        <f>$M$3+4*$M$2</f>
        <v>40</v>
      </c>
      <c r="O18" s="119">
        <v>1281</v>
      </c>
      <c r="P18" s="141">
        <f>$M$3+4*$M$2</f>
        <v>40</v>
      </c>
      <c r="Q18" s="119">
        <v>1306</v>
      </c>
      <c r="R18" s="141">
        <f>$M$3+4*$M$2</f>
        <v>40</v>
      </c>
      <c r="S18" s="195"/>
    </row>
    <row r="19" spans="1:19" x14ac:dyDescent="0.25">
      <c r="A19" s="138" t="s">
        <v>59</v>
      </c>
      <c r="B19" s="11">
        <v>14</v>
      </c>
      <c r="C19" s="119">
        <v>1133</v>
      </c>
      <c r="D19" s="141">
        <f>$M$3+4*$M$2</f>
        <v>40</v>
      </c>
      <c r="E19" s="119">
        <v>1157</v>
      </c>
      <c r="F19" s="120">
        <f>M4+2*M3+2*M2</f>
        <v>150</v>
      </c>
      <c r="G19" s="119">
        <v>1182</v>
      </c>
      <c r="H19" s="141">
        <f>2*$M$3+3*$M$2</f>
        <v>55</v>
      </c>
      <c r="I19" s="119">
        <v>1207</v>
      </c>
      <c r="J19" s="121">
        <f>M5+M4+M3+2*M2</f>
        <v>530</v>
      </c>
      <c r="K19" s="119">
        <v>1232</v>
      </c>
      <c r="L19" s="141">
        <f t="shared" si="4"/>
        <v>40</v>
      </c>
      <c r="M19" s="119">
        <v>1257</v>
      </c>
      <c r="N19" s="141">
        <f>$M$3+4*$M$2</f>
        <v>40</v>
      </c>
      <c r="O19" s="119">
        <v>1282</v>
      </c>
      <c r="P19" s="141">
        <f>2*$M$3+3*$M$2</f>
        <v>55</v>
      </c>
      <c r="Q19" s="119">
        <v>1307</v>
      </c>
      <c r="R19" s="141">
        <f>$M$3+4*$M$2</f>
        <v>40</v>
      </c>
      <c r="S19" s="195"/>
    </row>
    <row r="20" spans="1:19" x14ac:dyDescent="0.25">
      <c r="A20" s="138" t="s">
        <v>65</v>
      </c>
      <c r="B20" s="11">
        <v>14</v>
      </c>
      <c r="C20" s="119">
        <v>1134</v>
      </c>
      <c r="D20" s="141">
        <f>$M$3+4*$M$2</f>
        <v>40</v>
      </c>
      <c r="E20" s="119">
        <v>1158</v>
      </c>
      <c r="F20" s="123">
        <f>M3+L2+3*M2</f>
        <v>75</v>
      </c>
      <c r="G20" s="119">
        <v>1183</v>
      </c>
      <c r="H20" s="141">
        <f>$M$3+4*$M$2</f>
        <v>40</v>
      </c>
      <c r="I20" s="119">
        <v>1208</v>
      </c>
      <c r="J20" s="141">
        <f>$M$3+4*$M$2</f>
        <v>40</v>
      </c>
      <c r="K20" s="119">
        <v>1233</v>
      </c>
      <c r="L20" s="141">
        <f>$M$3+4*$M$2</f>
        <v>40</v>
      </c>
      <c r="M20" s="119">
        <v>1258</v>
      </c>
      <c r="N20" s="141">
        <f>2*$M$3+3*$M$2</f>
        <v>55</v>
      </c>
      <c r="O20" s="119">
        <v>1283</v>
      </c>
      <c r="P20" s="120">
        <f>M4+M3+3*M2</f>
        <v>135</v>
      </c>
      <c r="Q20" s="119">
        <v>1308</v>
      </c>
      <c r="R20" s="141">
        <f>$M$3+4*$M$2</f>
        <v>40</v>
      </c>
      <c r="S20" s="195"/>
    </row>
    <row r="21" spans="1:19" ht="15.75" thickBot="1" x14ac:dyDescent="0.3">
      <c r="A21" s="192" t="s">
        <v>17</v>
      </c>
      <c r="B21" s="193">
        <v>17</v>
      </c>
      <c r="C21" s="119">
        <v>1135</v>
      </c>
      <c r="D21" s="141">
        <f>$M$3+4*$M$2</f>
        <v>40</v>
      </c>
      <c r="E21" s="119">
        <v>1159</v>
      </c>
      <c r="F21" s="141">
        <f>$M$3+4*$M$2</f>
        <v>40</v>
      </c>
      <c r="G21" s="119">
        <v>1184</v>
      </c>
      <c r="H21" s="141">
        <f>$M$3+4*$M$2</f>
        <v>40</v>
      </c>
      <c r="I21" s="119">
        <v>1209</v>
      </c>
      <c r="J21" s="141">
        <f>$M$3+4*$M$2</f>
        <v>40</v>
      </c>
      <c r="K21" s="119">
        <v>1234</v>
      </c>
      <c r="L21" s="141">
        <f>$M$3+4*$M$2</f>
        <v>40</v>
      </c>
      <c r="M21" s="119">
        <v>1259</v>
      </c>
      <c r="N21" s="141">
        <f>$M$3+4*$M$2</f>
        <v>40</v>
      </c>
      <c r="O21" s="119">
        <v>1284</v>
      </c>
      <c r="P21" s="141">
        <f>$M$3+4*$M$2</f>
        <v>40</v>
      </c>
      <c r="Q21" s="119">
        <v>1309</v>
      </c>
      <c r="R21" s="141">
        <f>$M$3+4*$M$2</f>
        <v>40</v>
      </c>
      <c r="S21" s="195"/>
    </row>
    <row r="22" spans="1:19" x14ac:dyDescent="0.25">
      <c r="A22" s="19" t="s">
        <v>15</v>
      </c>
      <c r="B22" s="107">
        <f>AVERAGE(B23:B38,B83:B95,B115:B127,B148:B156,B173:B184,MAX(B14:B19))</f>
        <v>17.949152542372882</v>
      </c>
      <c r="C22" s="119">
        <v>1136</v>
      </c>
      <c r="D22" s="123">
        <f>L3+4*M2</f>
        <v>120</v>
      </c>
      <c r="E22" s="119">
        <v>1160</v>
      </c>
      <c r="F22" s="141">
        <f>$M$3+4*$M$2</f>
        <v>40</v>
      </c>
      <c r="G22" s="119">
        <v>1185</v>
      </c>
      <c r="H22" s="123">
        <f>L3+M3+3*M2</f>
        <v>135</v>
      </c>
      <c r="I22" s="119">
        <v>1210</v>
      </c>
      <c r="J22" s="141">
        <f>$M$3+4*$M$2</f>
        <v>40</v>
      </c>
      <c r="K22" s="119">
        <v>1235</v>
      </c>
      <c r="L22" s="141">
        <f>2*$M$3+3*$M$2</f>
        <v>55</v>
      </c>
      <c r="M22" s="119">
        <v>1260</v>
      </c>
      <c r="N22" s="120">
        <f>M4+M3+3*M2</f>
        <v>135</v>
      </c>
      <c r="O22" s="119">
        <v>1285</v>
      </c>
      <c r="P22" s="141">
        <f>$M$3+4*$M$2</f>
        <v>40</v>
      </c>
      <c r="Q22" s="119">
        <v>1310</v>
      </c>
      <c r="R22" s="123">
        <f>L3+4*M2</f>
        <v>120</v>
      </c>
      <c r="S22" s="195"/>
    </row>
    <row r="23" spans="1:19" x14ac:dyDescent="0.25">
      <c r="A23" s="24" t="s">
        <v>16</v>
      </c>
      <c r="B23" s="108">
        <v>13</v>
      </c>
      <c r="C23" s="119">
        <v>1137</v>
      </c>
      <c r="D23" s="120">
        <f>M4+M3+3*M2</f>
        <v>135</v>
      </c>
      <c r="E23" s="119">
        <v>1161</v>
      </c>
      <c r="F23" s="141">
        <f>$M$3+4*$M$2</f>
        <v>40</v>
      </c>
      <c r="G23" s="119">
        <v>1186</v>
      </c>
      <c r="H23" s="120">
        <f>M4+M3+3*M2</f>
        <v>135</v>
      </c>
      <c r="I23" s="119">
        <v>1211</v>
      </c>
      <c r="J23" s="141">
        <f>$M$3+4*$M$2</f>
        <v>40</v>
      </c>
      <c r="K23" s="119">
        <v>1236</v>
      </c>
      <c r="L23" s="120">
        <f>M4+M3+3*M2</f>
        <v>135</v>
      </c>
      <c r="M23" s="119">
        <v>1261</v>
      </c>
      <c r="N23" s="141">
        <f>2*$M$3+3*$M$2</f>
        <v>55</v>
      </c>
      <c r="O23" s="119">
        <v>1286</v>
      </c>
      <c r="P23" s="141">
        <f>2*$M$3+3*$M$2</f>
        <v>55</v>
      </c>
      <c r="Q23" s="119">
        <v>1311</v>
      </c>
      <c r="R23" s="141">
        <f>$M$3+4*$M$2</f>
        <v>40</v>
      </c>
      <c r="S23" s="195"/>
    </row>
    <row r="24" spans="1:19" x14ac:dyDescent="0.25">
      <c r="A24" s="24" t="s">
        <v>16</v>
      </c>
      <c r="B24" s="108">
        <v>8</v>
      </c>
      <c r="C24" s="119">
        <v>1138</v>
      </c>
      <c r="D24" s="131">
        <f>M5+M3+3*M2</f>
        <v>435</v>
      </c>
      <c r="E24" s="119">
        <v>1162</v>
      </c>
      <c r="F24" s="129">
        <f>M5+L4+3*M2</f>
        <v>815</v>
      </c>
      <c r="G24" s="119">
        <v>1187</v>
      </c>
      <c r="H24" s="141">
        <f>$M$3+4*$M$2</f>
        <v>40</v>
      </c>
      <c r="I24" s="119">
        <v>1212</v>
      </c>
      <c r="J24" s="141">
        <f>$M$3+4*$M$2</f>
        <v>40</v>
      </c>
      <c r="K24" s="119">
        <v>1237</v>
      </c>
      <c r="L24" s="123">
        <f>M3+L2+3*M2</f>
        <v>75</v>
      </c>
      <c r="M24" s="119">
        <v>1262</v>
      </c>
      <c r="N24" s="123">
        <f>M3+L2+3*M2</f>
        <v>75</v>
      </c>
      <c r="O24" s="119">
        <v>1287</v>
      </c>
      <c r="P24" s="141">
        <f>$M$3+4*$M$2</f>
        <v>40</v>
      </c>
      <c r="Q24" s="119">
        <v>1312</v>
      </c>
      <c r="R24" s="141">
        <f>$M$3+4*$M$2</f>
        <v>40</v>
      </c>
      <c r="S24" s="195"/>
    </row>
    <row r="25" spans="1:19" x14ac:dyDescent="0.25">
      <c r="A25" s="24" t="s">
        <v>16</v>
      </c>
      <c r="B25" s="108">
        <v>31</v>
      </c>
      <c r="C25" s="119">
        <v>1139</v>
      </c>
      <c r="D25" s="141">
        <f>$M$3+4*$M$2</f>
        <v>40</v>
      </c>
      <c r="E25" s="119">
        <v>1163</v>
      </c>
      <c r="F25" s="141">
        <f>$M$3+4*$M$2</f>
        <v>40</v>
      </c>
      <c r="G25" s="119">
        <v>1188</v>
      </c>
      <c r="H25" s="141">
        <f>$M$3+4*$M$2</f>
        <v>40</v>
      </c>
      <c r="I25" s="119">
        <v>1213</v>
      </c>
      <c r="J25" s="123">
        <f>2*M3+L2+2*M2</f>
        <v>90</v>
      </c>
      <c r="K25" s="119">
        <v>1238</v>
      </c>
      <c r="L25" s="141">
        <f>$M$3+4*$M$2</f>
        <v>40</v>
      </c>
      <c r="M25" s="119">
        <v>1263</v>
      </c>
      <c r="N25" s="141">
        <f>$M$3+4*$M$2</f>
        <v>40</v>
      </c>
      <c r="O25" s="119">
        <v>1288</v>
      </c>
      <c r="P25" s="120">
        <f>M4+M3+3*M2</f>
        <v>135</v>
      </c>
      <c r="Q25" s="119">
        <v>1313</v>
      </c>
      <c r="R25" s="141">
        <f>2*$M$3+3*$M$2</f>
        <v>55</v>
      </c>
      <c r="S25" s="195"/>
    </row>
    <row r="26" spans="1:19" x14ac:dyDescent="0.25">
      <c r="A26" s="24" t="s">
        <v>16</v>
      </c>
      <c r="B26" s="108">
        <v>9</v>
      </c>
      <c r="C26" s="119">
        <v>1140</v>
      </c>
      <c r="D26" s="123">
        <f>M4+M3+L2+2*M2</f>
        <v>170</v>
      </c>
      <c r="E26" s="119">
        <v>1164</v>
      </c>
      <c r="F26" s="141">
        <f>$M$3+4*$M$2</f>
        <v>40</v>
      </c>
      <c r="G26" s="119">
        <v>1189</v>
      </c>
      <c r="H26" s="120">
        <f>M4+M3+3*M2</f>
        <v>135</v>
      </c>
      <c r="I26" s="119">
        <v>1214</v>
      </c>
      <c r="J26" s="120">
        <f>M4+M3+3*M2</f>
        <v>135</v>
      </c>
      <c r="K26" s="119">
        <v>1239</v>
      </c>
      <c r="L26" s="120">
        <f>M4+2*M3+2*M2</f>
        <v>150</v>
      </c>
      <c r="M26" s="119">
        <v>1264</v>
      </c>
      <c r="N26" s="121">
        <f>M5+L3+M3+2*M2</f>
        <v>530</v>
      </c>
      <c r="O26" s="119">
        <v>1289</v>
      </c>
      <c r="P26" s="141">
        <f>$M$3+4*$M$2</f>
        <v>40</v>
      </c>
      <c r="Q26" s="119">
        <v>1314</v>
      </c>
      <c r="R26" s="120">
        <f>M4+M3+3*M2</f>
        <v>135</v>
      </c>
      <c r="S26" s="195"/>
    </row>
    <row r="27" spans="1:19" x14ac:dyDescent="0.25">
      <c r="A27" s="24" t="s">
        <v>16</v>
      </c>
      <c r="B27" s="109">
        <v>18</v>
      </c>
      <c r="C27" s="119">
        <v>1141</v>
      </c>
      <c r="D27" s="141">
        <f>$M$3+4*$M$2</f>
        <v>40</v>
      </c>
      <c r="E27" s="119">
        <v>1165</v>
      </c>
      <c r="F27" s="141">
        <f>$M$3+4*$M$2</f>
        <v>40</v>
      </c>
      <c r="G27" s="119">
        <v>1190</v>
      </c>
      <c r="H27" s="141">
        <f>$M$3+4*$M$2</f>
        <v>40</v>
      </c>
      <c r="I27" s="119">
        <v>1215</v>
      </c>
      <c r="J27" s="141">
        <f>$M$3+4*$M$2</f>
        <v>40</v>
      </c>
      <c r="K27" s="119">
        <v>1240</v>
      </c>
      <c r="L27" s="123">
        <f>2*M3+L2+2*M2</f>
        <v>90</v>
      </c>
      <c r="M27" s="119">
        <v>1265</v>
      </c>
      <c r="N27" s="141">
        <f>$M$3+4*$M$2</f>
        <v>40</v>
      </c>
      <c r="O27" s="119">
        <v>1290</v>
      </c>
      <c r="P27" s="120">
        <f>M4+M3+3*M2</f>
        <v>135</v>
      </c>
      <c r="Q27" s="119">
        <v>1315</v>
      </c>
      <c r="R27" s="194">
        <f>L3+4*M2</f>
        <v>120</v>
      </c>
      <c r="S27" s="195"/>
    </row>
    <row r="28" spans="1:19" x14ac:dyDescent="0.25">
      <c r="A28" s="24" t="s">
        <v>16</v>
      </c>
      <c r="B28" s="110">
        <v>1</v>
      </c>
      <c r="C28" s="119">
        <v>1142</v>
      </c>
      <c r="D28" s="120">
        <f>M4+4*M2</f>
        <v>120</v>
      </c>
      <c r="E28" s="119">
        <v>1166</v>
      </c>
      <c r="F28" s="123">
        <f>M4+L3+L2+2*M2</f>
        <v>250</v>
      </c>
      <c r="G28" s="119">
        <v>1191</v>
      </c>
      <c r="H28" s="141">
        <f>$M$3+4*$M$2</f>
        <v>40</v>
      </c>
      <c r="I28" s="119">
        <v>1216</v>
      </c>
      <c r="J28" s="141">
        <f>$M$3+4*$M$2</f>
        <v>40</v>
      </c>
      <c r="K28" s="119">
        <v>1241</v>
      </c>
      <c r="L28" s="141">
        <f>$M$3+4*$M$2</f>
        <v>40</v>
      </c>
      <c r="M28" s="119">
        <v>1266</v>
      </c>
      <c r="N28" s="123">
        <f>M4+M3+L2+2*M2</f>
        <v>170</v>
      </c>
      <c r="O28" s="119">
        <v>1291</v>
      </c>
      <c r="P28" s="141">
        <f>$M$3+4*$M$2</f>
        <v>40</v>
      </c>
      <c r="Q28" s="119">
        <v>1316</v>
      </c>
      <c r="R28" s="141">
        <f t="shared" ref="R28:R35" si="5">$M$3+4*$M$2</f>
        <v>40</v>
      </c>
      <c r="S28" s="195"/>
    </row>
    <row r="29" spans="1:19" x14ac:dyDescent="0.25">
      <c r="A29" s="24" t="s">
        <v>16</v>
      </c>
      <c r="B29" s="111">
        <v>6</v>
      </c>
      <c r="C29" s="119">
        <v>1143</v>
      </c>
      <c r="D29" s="120">
        <f>M4+M3+3*M2</f>
        <v>135</v>
      </c>
      <c r="E29" s="119">
        <v>1167</v>
      </c>
      <c r="F29" s="141">
        <f>$M$3+4*$M$2</f>
        <v>40</v>
      </c>
      <c r="G29" s="119">
        <v>1192</v>
      </c>
      <c r="H29" s="141">
        <f>$M$3+4*$M$2</f>
        <v>40</v>
      </c>
      <c r="I29" s="119">
        <v>1217</v>
      </c>
      <c r="J29" s="141">
        <f>$M$3+4*$M$2</f>
        <v>40</v>
      </c>
      <c r="K29" s="119">
        <v>1242</v>
      </c>
      <c r="L29" s="123">
        <f>L3+4*M2</f>
        <v>120</v>
      </c>
      <c r="M29" s="119">
        <v>1267</v>
      </c>
      <c r="N29" s="141">
        <f>$M$3+4*$M$2</f>
        <v>40</v>
      </c>
      <c r="O29" s="119">
        <v>1292</v>
      </c>
      <c r="P29" s="121">
        <f>M5+M3+3*M2</f>
        <v>435</v>
      </c>
      <c r="Q29" s="119">
        <v>1317</v>
      </c>
      <c r="R29" s="141">
        <f t="shared" si="5"/>
        <v>40</v>
      </c>
      <c r="S29" s="195"/>
    </row>
    <row r="30" spans="1:19" x14ac:dyDescent="0.25">
      <c r="A30" s="24" t="s">
        <v>16</v>
      </c>
      <c r="B30" s="112">
        <v>6</v>
      </c>
      <c r="C30" s="119">
        <v>1144</v>
      </c>
      <c r="D30" s="120">
        <f>M4+M3+3*M2</f>
        <v>135</v>
      </c>
      <c r="E30" s="119">
        <v>1168</v>
      </c>
      <c r="F30" s="141">
        <f>$M$3+4*$M$2</f>
        <v>40</v>
      </c>
      <c r="G30" s="119">
        <v>1193</v>
      </c>
      <c r="H30" s="141">
        <f>$M$3+4*$M$2</f>
        <v>40</v>
      </c>
      <c r="I30" s="119">
        <v>1218</v>
      </c>
      <c r="J30" s="120">
        <f>M4+M3+3*M2</f>
        <v>135</v>
      </c>
      <c r="K30" s="119">
        <v>1243</v>
      </c>
      <c r="L30" s="141">
        <f>$M$3+4*$M$2</f>
        <v>40</v>
      </c>
      <c r="M30" s="119">
        <v>1268</v>
      </c>
      <c r="N30" s="123">
        <f>L4+M3+3*M2</f>
        <v>435</v>
      </c>
      <c r="O30" s="119">
        <v>1293</v>
      </c>
      <c r="P30" s="123">
        <f>M3+L2+3*M2</f>
        <v>75</v>
      </c>
      <c r="Q30" s="119">
        <v>1318</v>
      </c>
      <c r="R30" s="141">
        <f t="shared" si="5"/>
        <v>40</v>
      </c>
      <c r="S30" s="195"/>
    </row>
    <row r="31" spans="1:19" x14ac:dyDescent="0.25">
      <c r="A31" s="24" t="s">
        <v>16</v>
      </c>
      <c r="B31" s="113">
        <v>13</v>
      </c>
      <c r="C31" s="119">
        <v>1145</v>
      </c>
      <c r="D31" s="120">
        <f>M4+M3+3*M2</f>
        <v>135</v>
      </c>
      <c r="E31" s="119">
        <v>1169</v>
      </c>
      <c r="F31" s="140">
        <f>M4+M3+3*M2</f>
        <v>135</v>
      </c>
      <c r="G31" s="119">
        <v>1194</v>
      </c>
      <c r="H31" s="120">
        <f>2*M4+M3+2*M2</f>
        <v>230</v>
      </c>
      <c r="I31" s="119">
        <v>1219</v>
      </c>
      <c r="J31" s="141">
        <f>$M$3+4*$M$2</f>
        <v>40</v>
      </c>
      <c r="K31" s="119">
        <v>1244</v>
      </c>
      <c r="L31" s="121">
        <f>M5+4*M2</f>
        <v>420</v>
      </c>
      <c r="M31" s="119">
        <v>1269</v>
      </c>
      <c r="N31" s="141">
        <f>$M$3+4*$M$2</f>
        <v>40</v>
      </c>
      <c r="O31" s="119">
        <v>1294</v>
      </c>
      <c r="P31" s="141">
        <f>$M$3+4*$M$2</f>
        <v>40</v>
      </c>
      <c r="Q31" s="119">
        <v>1319</v>
      </c>
      <c r="R31" s="141">
        <f t="shared" si="5"/>
        <v>40</v>
      </c>
      <c r="S31" s="195"/>
    </row>
    <row r="32" spans="1:19" x14ac:dyDescent="0.25">
      <c r="A32" s="24" t="s">
        <v>16</v>
      </c>
      <c r="B32" s="114">
        <v>15</v>
      </c>
      <c r="C32" s="119">
        <v>1146</v>
      </c>
      <c r="D32" s="141">
        <f>$M$3+4*$M$2</f>
        <v>40</v>
      </c>
      <c r="E32" s="119">
        <v>1170</v>
      </c>
      <c r="F32" s="141">
        <f>2*$M$3+3*$M$2</f>
        <v>55</v>
      </c>
      <c r="G32" s="119">
        <v>1195</v>
      </c>
      <c r="H32" s="123">
        <f>M3+L2+3*M2</f>
        <v>75</v>
      </c>
      <c r="I32" s="119">
        <v>1220</v>
      </c>
      <c r="J32" s="120">
        <f>3*M3+2*M2</f>
        <v>70</v>
      </c>
      <c r="K32" s="119">
        <v>1245</v>
      </c>
      <c r="L32" s="141">
        <f>$M$3+4*$M$2</f>
        <v>40</v>
      </c>
      <c r="M32" s="119">
        <v>1270</v>
      </c>
      <c r="N32" s="141">
        <f>$M$3+4*$M$2</f>
        <v>40</v>
      </c>
      <c r="O32" s="119">
        <v>1295</v>
      </c>
      <c r="P32" s="141">
        <f>$M$3+4*$M$2</f>
        <v>40</v>
      </c>
      <c r="Q32" s="119">
        <v>1320</v>
      </c>
      <c r="R32" s="141">
        <f t="shared" si="5"/>
        <v>40</v>
      </c>
      <c r="S32" s="195"/>
    </row>
    <row r="33" spans="1:19" x14ac:dyDescent="0.25">
      <c r="A33" s="24" t="s">
        <v>16</v>
      </c>
      <c r="B33" s="115">
        <v>6</v>
      </c>
      <c r="C33" s="119">
        <v>1147</v>
      </c>
      <c r="D33" s="141">
        <f>$M$3+4*$M$2</f>
        <v>40</v>
      </c>
      <c r="E33" s="119">
        <v>1171</v>
      </c>
      <c r="F33" s="141">
        <f>$M$3+4*$M$2</f>
        <v>40</v>
      </c>
      <c r="G33" s="119">
        <v>1196</v>
      </c>
      <c r="H33" s="141">
        <f>$M$3+4*$M$2</f>
        <v>40</v>
      </c>
      <c r="I33" s="119">
        <v>1221</v>
      </c>
      <c r="J33" s="120">
        <f>2*M4+3*M2</f>
        <v>215</v>
      </c>
      <c r="K33" s="119">
        <v>1246</v>
      </c>
      <c r="L33" s="120">
        <f>M4+M3+3*M2</f>
        <v>135</v>
      </c>
      <c r="M33" s="119">
        <v>1271</v>
      </c>
      <c r="N33" s="141">
        <f>2*$M$3+3*$M$2</f>
        <v>55</v>
      </c>
      <c r="O33" s="119">
        <v>1296</v>
      </c>
      <c r="P33" s="123">
        <f>L4+M4+M3+2*M2</f>
        <v>530</v>
      </c>
      <c r="Q33" s="119">
        <v>1321</v>
      </c>
      <c r="R33" s="141">
        <f t="shared" si="5"/>
        <v>40</v>
      </c>
      <c r="S33" s="195"/>
    </row>
    <row r="34" spans="1:19" x14ac:dyDescent="0.25">
      <c r="A34" s="24"/>
      <c r="B34" s="116"/>
      <c r="C34" s="119">
        <v>1148</v>
      </c>
      <c r="D34" s="120">
        <f>M4+M3+3*M2</f>
        <v>135</v>
      </c>
      <c r="E34" s="119">
        <v>1172</v>
      </c>
      <c r="F34" s="121">
        <f>M5+4*M2</f>
        <v>420</v>
      </c>
      <c r="G34" s="119">
        <v>1197</v>
      </c>
      <c r="H34" s="121">
        <f>M5+M4+M3+2*M2</f>
        <v>530</v>
      </c>
      <c r="I34" s="119">
        <v>1222</v>
      </c>
      <c r="J34" s="141">
        <f>$M$3+4*$M$2</f>
        <v>40</v>
      </c>
      <c r="K34" s="119">
        <v>1247</v>
      </c>
      <c r="L34" s="141">
        <f>$M$3+4*$M$2</f>
        <v>40</v>
      </c>
      <c r="M34" s="119">
        <v>1272</v>
      </c>
      <c r="N34" s="141">
        <f>$M$3+4*$M$2</f>
        <v>40</v>
      </c>
      <c r="O34" s="119">
        <v>1297</v>
      </c>
      <c r="P34" s="141">
        <f>$M$3+4*$M$2</f>
        <v>40</v>
      </c>
      <c r="Q34" s="119">
        <v>1322</v>
      </c>
      <c r="R34" s="141">
        <f t="shared" si="5"/>
        <v>40</v>
      </c>
      <c r="S34" s="195"/>
    </row>
    <row r="35" spans="1:19" x14ac:dyDescent="0.25">
      <c r="A35" s="24"/>
      <c r="B35" s="117"/>
      <c r="C35" s="119">
        <v>1149</v>
      </c>
      <c r="D35" s="141">
        <f>$M$3+4*$M$2</f>
        <v>40</v>
      </c>
      <c r="E35" s="119">
        <v>1173</v>
      </c>
      <c r="F35" s="123">
        <f>L3+M3+3*M2</f>
        <v>135</v>
      </c>
      <c r="G35" s="119">
        <v>1198</v>
      </c>
      <c r="H35" s="123">
        <f>M3+L2+3*M2</f>
        <v>75</v>
      </c>
      <c r="I35" s="119">
        <v>1223</v>
      </c>
      <c r="J35" s="123">
        <f>2*M3+L2+2*M2</f>
        <v>90</v>
      </c>
      <c r="K35" s="119">
        <v>1248</v>
      </c>
      <c r="L35" s="120">
        <f>M4+M3+3*M2</f>
        <v>135</v>
      </c>
      <c r="M35" s="119">
        <v>1273</v>
      </c>
      <c r="N35" s="120">
        <f>M4+M3+3*M2</f>
        <v>135</v>
      </c>
      <c r="O35" s="119">
        <v>1298</v>
      </c>
      <c r="P35" s="141">
        <f>$M$3+4*$M$2</f>
        <v>40</v>
      </c>
      <c r="Q35" s="119">
        <v>1323</v>
      </c>
      <c r="R35" s="141">
        <f t="shared" si="5"/>
        <v>40</v>
      </c>
      <c r="S35" s="195"/>
    </row>
    <row r="36" spans="1:19" ht="15.75" thickBot="1" x14ac:dyDescent="0.3">
      <c r="A36" s="24"/>
      <c r="B36" s="118"/>
      <c r="C36" s="119">
        <v>1150</v>
      </c>
      <c r="D36" s="141">
        <f>$M$3+4*$M$2</f>
        <v>40</v>
      </c>
      <c r="E36" s="119">
        <v>1174</v>
      </c>
      <c r="F36" s="141">
        <f>$M$3+4*$M$2</f>
        <v>40</v>
      </c>
      <c r="G36" s="119">
        <v>1199</v>
      </c>
      <c r="H36" s="141">
        <f>$M$3+4*$M$2</f>
        <v>40</v>
      </c>
      <c r="I36" s="119">
        <v>1224</v>
      </c>
      <c r="J36" s="141">
        <f>$M$3+4*$M$2</f>
        <v>40</v>
      </c>
      <c r="K36" s="119">
        <v>1249</v>
      </c>
      <c r="L36" s="141">
        <f>$M$3+4*$M$2</f>
        <v>40</v>
      </c>
      <c r="M36" s="119">
        <v>1274</v>
      </c>
      <c r="N36" s="141">
        <f>$M$3+4*$M$2</f>
        <v>40</v>
      </c>
      <c r="O36" s="119">
        <v>1299</v>
      </c>
      <c r="P36" s="121">
        <f>M5+M3+3*M2</f>
        <v>435</v>
      </c>
      <c r="Q36" s="119">
        <v>1324</v>
      </c>
      <c r="R36" s="141">
        <f>$M$3+4*$M$2</f>
        <v>40</v>
      </c>
      <c r="S36" s="195"/>
    </row>
    <row r="37" spans="1:19" ht="15.75" thickBot="1" x14ac:dyDescent="0.3">
      <c r="A37" s="217" t="s">
        <v>67</v>
      </c>
      <c r="B37" s="218"/>
      <c r="C37" s="119">
        <v>1151</v>
      </c>
      <c r="D37" s="123">
        <f>L3+M3+3*M2</f>
        <v>135</v>
      </c>
      <c r="E37" s="119">
        <v>1175</v>
      </c>
      <c r="F37" s="121">
        <f>M5+M3+3*M2</f>
        <v>435</v>
      </c>
      <c r="G37" s="119">
        <v>1200</v>
      </c>
      <c r="H37" s="141">
        <f>$M$3+4*$M$2</f>
        <v>40</v>
      </c>
      <c r="I37" s="119">
        <v>1225</v>
      </c>
      <c r="J37" s="141">
        <f>$M$3+4*$M$2</f>
        <v>40</v>
      </c>
      <c r="K37" s="119">
        <v>1250</v>
      </c>
      <c r="L37" s="123">
        <f>M3+L2+3*M2</f>
        <v>75</v>
      </c>
      <c r="M37" s="119">
        <v>1275</v>
      </c>
      <c r="N37" s="141">
        <f>2*$M$3+3*$M$2</f>
        <v>55</v>
      </c>
      <c r="O37" s="119">
        <v>1300</v>
      </c>
      <c r="P37" s="141">
        <f>$M$3+4*$M$2</f>
        <v>40</v>
      </c>
      <c r="Q37" s="119">
        <v>1325</v>
      </c>
      <c r="R37" s="140">
        <f>M4+4*M2</f>
        <v>120</v>
      </c>
      <c r="S37" s="195"/>
    </row>
    <row r="38" spans="1:19" x14ac:dyDescent="0.25">
      <c r="A38" s="217">
        <f>AVERAGE(D14:D38,F14:F38,H14:H38,J14:J38,L14:L38,N14:N38,P14:P38,R14:R38)</f>
        <v>95.4</v>
      </c>
      <c r="B38" s="218"/>
      <c r="C38" s="119">
        <v>1152</v>
      </c>
      <c r="D38" s="120">
        <f>M4+4*M2</f>
        <v>120</v>
      </c>
      <c r="E38" s="119">
        <v>1176</v>
      </c>
      <c r="F38" s="120">
        <f>M4+M3+3*M2</f>
        <v>135</v>
      </c>
      <c r="G38" s="119">
        <v>1201</v>
      </c>
      <c r="H38" s="120">
        <f>M4+M3+3*M2</f>
        <v>135</v>
      </c>
      <c r="I38" s="119">
        <v>1226</v>
      </c>
      <c r="J38" s="141">
        <f>$M$3+4*$M$2</f>
        <v>40</v>
      </c>
      <c r="K38" s="119">
        <v>1251</v>
      </c>
      <c r="L38" s="141">
        <f>$M$3+4*$M$2</f>
        <v>40</v>
      </c>
      <c r="M38" s="119">
        <v>1276</v>
      </c>
      <c r="N38" s="141">
        <f>$M$3+4*$M$2</f>
        <v>40</v>
      </c>
      <c r="O38" s="119">
        <v>1301</v>
      </c>
      <c r="P38" s="141">
        <f>$M$3+4*$M$2</f>
        <v>40</v>
      </c>
      <c r="Q38" s="119">
        <v>1326</v>
      </c>
      <c r="R38" s="120">
        <f>2*M3+3*M2</f>
        <v>55</v>
      </c>
      <c r="S38" s="195"/>
    </row>
    <row r="39" spans="1:19" x14ac:dyDescent="0.25">
      <c r="A39" s="227" t="s">
        <v>13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195"/>
    </row>
    <row r="40" spans="1:19" ht="15.75" thickBot="1" x14ac:dyDescent="0.3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195"/>
    </row>
    <row r="41" spans="1:19" x14ac:dyDescent="0.25">
      <c r="A41" s="200" t="s">
        <v>13</v>
      </c>
      <c r="B41" s="197"/>
      <c r="C41" s="20">
        <v>1</v>
      </c>
      <c r="D41" s="163">
        <f>4*$M$2+$M$3</f>
        <v>40</v>
      </c>
      <c r="E41" s="21">
        <v>31</v>
      </c>
      <c r="F41" s="163">
        <f>4*$M$2+$M$3</f>
        <v>40</v>
      </c>
      <c r="G41" s="21">
        <v>61</v>
      </c>
      <c r="H41" s="162">
        <f>L3+M3+3*M2</f>
        <v>135</v>
      </c>
      <c r="I41" s="21">
        <v>91</v>
      </c>
      <c r="J41" s="163">
        <f>4*$M$2+$M$3</f>
        <v>40</v>
      </c>
      <c r="K41" s="21">
        <v>121</v>
      </c>
      <c r="L41" s="163">
        <f>4*$M$2+$M$3</f>
        <v>40</v>
      </c>
      <c r="M41" s="21">
        <v>151</v>
      </c>
      <c r="N41" s="163">
        <f>4*$M$2+$M$3</f>
        <v>40</v>
      </c>
      <c r="O41" s="21">
        <v>181</v>
      </c>
      <c r="P41" s="163">
        <f>4*$M$2+$M$3</f>
        <v>40</v>
      </c>
      <c r="Q41" s="14">
        <v>211</v>
      </c>
      <c r="R41" s="165">
        <f>4*$M$2+$M$3</f>
        <v>40</v>
      </c>
      <c r="S41" s="195"/>
    </row>
    <row r="42" spans="1:19" x14ac:dyDescent="0.25">
      <c r="A42" s="195"/>
      <c r="B42" s="199"/>
      <c r="C42" s="20">
        <v>2</v>
      </c>
      <c r="D42" s="163">
        <f>4*$M$2+$M$3</f>
        <v>40</v>
      </c>
      <c r="E42" s="21">
        <v>32</v>
      </c>
      <c r="F42" s="162">
        <f>M3+L3+3*M2</f>
        <v>135</v>
      </c>
      <c r="G42" s="21">
        <v>62</v>
      </c>
      <c r="H42" s="163">
        <f>4*$M$2+$M$3</f>
        <v>40</v>
      </c>
      <c r="I42" s="21">
        <v>92</v>
      </c>
      <c r="J42" s="163">
        <f>4*$M$2+$M$3</f>
        <v>40</v>
      </c>
      <c r="K42" s="21">
        <v>122</v>
      </c>
      <c r="L42" s="163">
        <f>4*$M$2+$M$3</f>
        <v>40</v>
      </c>
      <c r="M42" s="21">
        <v>152</v>
      </c>
      <c r="N42" s="164">
        <f>M5+M3+3*M2</f>
        <v>435</v>
      </c>
      <c r="O42" s="21">
        <v>182</v>
      </c>
      <c r="P42" s="163">
        <f>4*$M$2+$M$3</f>
        <v>40</v>
      </c>
      <c r="Q42" s="14">
        <v>212</v>
      </c>
      <c r="R42" s="165">
        <f>M4+2*M3+2*M2</f>
        <v>150</v>
      </c>
      <c r="S42" s="195" t="s">
        <v>13</v>
      </c>
    </row>
    <row r="43" spans="1:19" x14ac:dyDescent="0.25">
      <c r="A43" s="195"/>
      <c r="B43" s="199"/>
      <c r="C43" s="20">
        <v>3</v>
      </c>
      <c r="D43" s="163">
        <f>4*$M$2+$M$3</f>
        <v>40</v>
      </c>
      <c r="E43" s="21">
        <v>33</v>
      </c>
      <c r="F43" s="163">
        <f>4*$M$2+$M$3</f>
        <v>40</v>
      </c>
      <c r="G43" s="21">
        <v>63</v>
      </c>
      <c r="H43" s="163">
        <f>4*$M$2+$M$3</f>
        <v>40</v>
      </c>
      <c r="I43" s="21">
        <v>93</v>
      </c>
      <c r="J43" s="163">
        <f>4*$M$2+$M$3</f>
        <v>40</v>
      </c>
      <c r="K43" s="21">
        <v>123</v>
      </c>
      <c r="L43" s="163">
        <f>2*M4+2*M3+M2</f>
        <v>245</v>
      </c>
      <c r="M43" s="21">
        <v>153</v>
      </c>
      <c r="N43" s="163">
        <f>4*$M$2+$M$3</f>
        <v>40</v>
      </c>
      <c r="O43" s="21">
        <v>183</v>
      </c>
      <c r="P43" s="163">
        <f>M4+4*M2</f>
        <v>120</v>
      </c>
      <c r="Q43" s="14">
        <v>213</v>
      </c>
      <c r="R43" s="165">
        <f>2*M3+3*M2</f>
        <v>55</v>
      </c>
      <c r="S43" s="195"/>
    </row>
    <row r="44" spans="1:19" x14ac:dyDescent="0.25">
      <c r="A44" s="195"/>
      <c r="B44" s="199"/>
      <c r="C44" s="20">
        <v>4</v>
      </c>
      <c r="D44" s="163">
        <f>4*$M$2+$M$3</f>
        <v>40</v>
      </c>
      <c r="E44" s="21">
        <v>34</v>
      </c>
      <c r="F44" s="163">
        <f>4*$M$2+$M$3</f>
        <v>40</v>
      </c>
      <c r="G44" s="21">
        <v>64</v>
      </c>
      <c r="H44" s="162">
        <f>M3+L2+3*M2</f>
        <v>75</v>
      </c>
      <c r="I44" s="21">
        <v>94</v>
      </c>
      <c r="J44" s="163">
        <f>4*$M$2+$M$3</f>
        <v>40</v>
      </c>
      <c r="K44" s="21">
        <v>124</v>
      </c>
      <c r="L44" s="163">
        <f>4*$M$2+$M$3</f>
        <v>40</v>
      </c>
      <c r="M44" s="21">
        <v>154</v>
      </c>
      <c r="N44" s="163">
        <f>4*$M$2+$M$3</f>
        <v>40</v>
      </c>
      <c r="O44" s="21">
        <v>184</v>
      </c>
      <c r="P44" s="163">
        <f>4*$M$2+$M$3</f>
        <v>40</v>
      </c>
      <c r="Q44" s="14">
        <v>214</v>
      </c>
      <c r="R44" s="169">
        <f>M3+L2+3*M2</f>
        <v>75</v>
      </c>
      <c r="S44" s="195"/>
    </row>
    <row r="45" spans="1:19" x14ac:dyDescent="0.25">
      <c r="A45" s="195"/>
      <c r="B45" s="199"/>
      <c r="C45" s="20">
        <v>5</v>
      </c>
      <c r="D45" s="163">
        <f>4*$M$2+$M$3</f>
        <v>40</v>
      </c>
      <c r="E45" s="21">
        <v>35</v>
      </c>
      <c r="F45" s="163">
        <f>4*$M$2+$M$3</f>
        <v>40</v>
      </c>
      <c r="G45" s="21">
        <v>65</v>
      </c>
      <c r="H45" s="163">
        <f>4*$M$2+$M$3</f>
        <v>40</v>
      </c>
      <c r="I45" s="21">
        <v>95</v>
      </c>
      <c r="J45" s="163">
        <f>M4+M3+3*M2</f>
        <v>135</v>
      </c>
      <c r="K45" s="21">
        <v>125</v>
      </c>
      <c r="L45" s="163">
        <f>4*$M$2+$M$3</f>
        <v>40</v>
      </c>
      <c r="M45" s="21">
        <v>155</v>
      </c>
      <c r="N45" s="163">
        <f>M4+M3+3*M2</f>
        <v>135</v>
      </c>
      <c r="O45" s="21">
        <v>185</v>
      </c>
      <c r="P45" s="163">
        <f>4*$M$2+$M$3</f>
        <v>40</v>
      </c>
      <c r="Q45" s="14">
        <v>215</v>
      </c>
      <c r="R45" s="165">
        <f>4*$M$2+$M$3</f>
        <v>40</v>
      </c>
      <c r="S45" s="195"/>
    </row>
    <row r="46" spans="1:19" x14ac:dyDescent="0.25">
      <c r="A46" s="195"/>
      <c r="B46" s="199"/>
      <c r="C46" s="20">
        <v>6</v>
      </c>
      <c r="D46" s="163">
        <f>M3+L2+3*M2</f>
        <v>75</v>
      </c>
      <c r="E46" s="21">
        <v>36</v>
      </c>
      <c r="F46" s="163">
        <f>4*$M$2+$M$3</f>
        <v>40</v>
      </c>
      <c r="G46" s="21">
        <v>66</v>
      </c>
      <c r="H46" s="163">
        <f>4*$M$2+$M$3</f>
        <v>40</v>
      </c>
      <c r="I46" s="21">
        <v>96</v>
      </c>
      <c r="J46" s="163">
        <f t="shared" ref="J46:J51" si="6">4*$M$2+$M$3</f>
        <v>40</v>
      </c>
      <c r="K46" s="21">
        <v>126</v>
      </c>
      <c r="L46" s="163">
        <f>M4+M3+3*M2</f>
        <v>135</v>
      </c>
      <c r="M46" s="21">
        <v>156</v>
      </c>
      <c r="N46" s="163">
        <f>2*M3+3*M2</f>
        <v>55</v>
      </c>
      <c r="O46" s="21">
        <v>186</v>
      </c>
      <c r="P46" s="164">
        <f>M5+M4+M3+2*M2</f>
        <v>530</v>
      </c>
      <c r="Q46" s="14">
        <v>216</v>
      </c>
      <c r="R46" s="165">
        <f>4*$M$2+$M$3</f>
        <v>40</v>
      </c>
      <c r="S46" s="195"/>
    </row>
    <row r="47" spans="1:19" x14ac:dyDescent="0.25">
      <c r="A47" s="195"/>
      <c r="B47" s="199"/>
      <c r="C47" s="20">
        <v>7</v>
      </c>
      <c r="D47" s="163">
        <f>4*$M$2+$M$3</f>
        <v>40</v>
      </c>
      <c r="E47" s="21">
        <v>37</v>
      </c>
      <c r="F47" s="162">
        <f>M3+L3+3*M2</f>
        <v>135</v>
      </c>
      <c r="G47" s="21">
        <v>67</v>
      </c>
      <c r="H47" s="164">
        <f>M5+M3+3*M2</f>
        <v>435</v>
      </c>
      <c r="I47" s="21">
        <v>97</v>
      </c>
      <c r="J47" s="163">
        <f t="shared" si="6"/>
        <v>40</v>
      </c>
      <c r="K47" s="21">
        <v>127</v>
      </c>
      <c r="L47" s="163">
        <f>2*M3+3*M2</f>
        <v>55</v>
      </c>
      <c r="M47" s="21">
        <v>157</v>
      </c>
      <c r="N47" s="163">
        <f>4*$M$2+$M$3</f>
        <v>40</v>
      </c>
      <c r="O47" s="21">
        <v>187</v>
      </c>
      <c r="P47" s="163">
        <f>4*$M$2+$M$3</f>
        <v>40</v>
      </c>
      <c r="Q47" s="14">
        <v>217</v>
      </c>
      <c r="R47" s="165">
        <f>4*$M$2+$M$3</f>
        <v>40</v>
      </c>
      <c r="S47" s="195"/>
    </row>
    <row r="48" spans="1:19" x14ac:dyDescent="0.25">
      <c r="A48" s="195"/>
      <c r="B48" s="199"/>
      <c r="C48" s="20">
        <v>8</v>
      </c>
      <c r="D48" s="163">
        <f>4*$M$2+$M$3</f>
        <v>40</v>
      </c>
      <c r="E48" s="21">
        <v>38</v>
      </c>
      <c r="F48" s="162">
        <f>M3+L2+3*M2</f>
        <v>75</v>
      </c>
      <c r="G48" s="21">
        <v>68</v>
      </c>
      <c r="H48" s="163">
        <f>M4+M3+3*M2</f>
        <v>135</v>
      </c>
      <c r="I48" s="21">
        <v>98</v>
      </c>
      <c r="J48" s="163">
        <f t="shared" si="6"/>
        <v>40</v>
      </c>
      <c r="K48" s="21">
        <v>128</v>
      </c>
      <c r="L48" s="163">
        <f>2*M3+3*M2</f>
        <v>55</v>
      </c>
      <c r="M48" s="21">
        <v>158</v>
      </c>
      <c r="N48" s="163">
        <f>3*M3+2*M2</f>
        <v>70</v>
      </c>
      <c r="O48" s="21">
        <v>188</v>
      </c>
      <c r="P48" s="163">
        <f>2*M4+M3+2*M2</f>
        <v>230</v>
      </c>
      <c r="Q48" s="14">
        <v>218</v>
      </c>
      <c r="R48" s="169">
        <f>M3+L2+3*M2</f>
        <v>75</v>
      </c>
      <c r="S48" s="195"/>
    </row>
    <row r="49" spans="1:19" x14ac:dyDescent="0.25">
      <c r="A49" s="195"/>
      <c r="B49" s="199"/>
      <c r="C49" s="20">
        <v>9</v>
      </c>
      <c r="D49" s="163">
        <f>M4+2*M3+2*M2</f>
        <v>150</v>
      </c>
      <c r="E49" s="21">
        <v>39</v>
      </c>
      <c r="F49" s="163">
        <f>4*$M$2+$M$3</f>
        <v>40</v>
      </c>
      <c r="G49" s="21">
        <v>69</v>
      </c>
      <c r="H49" s="164">
        <f>M5+2*M3+2*M2</f>
        <v>450</v>
      </c>
      <c r="I49" s="21">
        <v>99</v>
      </c>
      <c r="J49" s="163">
        <f t="shared" si="6"/>
        <v>40</v>
      </c>
      <c r="K49" s="21">
        <v>129</v>
      </c>
      <c r="L49" s="163">
        <f>4*$M$2+$M$3</f>
        <v>40</v>
      </c>
      <c r="M49" s="21">
        <v>159</v>
      </c>
      <c r="N49" s="163">
        <f>4*$M$2+$M$3</f>
        <v>40</v>
      </c>
      <c r="O49" s="21">
        <v>189</v>
      </c>
      <c r="P49" s="163">
        <f>4*$M$2+$M$3</f>
        <v>40</v>
      </c>
      <c r="Q49" s="14">
        <v>219</v>
      </c>
      <c r="R49" s="165">
        <f>2*M3+3*M2</f>
        <v>55</v>
      </c>
      <c r="S49" s="195"/>
    </row>
    <row r="50" spans="1:19" x14ac:dyDescent="0.25">
      <c r="A50" s="195"/>
      <c r="B50" s="199"/>
      <c r="C50" s="20">
        <v>10</v>
      </c>
      <c r="D50" s="162">
        <f>L3+M3+3*M2</f>
        <v>135</v>
      </c>
      <c r="E50" s="21">
        <v>40</v>
      </c>
      <c r="F50" s="162">
        <f>M3+L2+3*M2</f>
        <v>75</v>
      </c>
      <c r="G50" s="21">
        <v>70</v>
      </c>
      <c r="H50" s="163">
        <f>4*$M$2+$M$3</f>
        <v>40</v>
      </c>
      <c r="I50" s="21">
        <v>100</v>
      </c>
      <c r="J50" s="163">
        <f t="shared" si="6"/>
        <v>40</v>
      </c>
      <c r="K50" s="21">
        <v>130</v>
      </c>
      <c r="L50" s="164">
        <f>M5+M3+3*M2</f>
        <v>435</v>
      </c>
      <c r="M50" s="21">
        <v>160</v>
      </c>
      <c r="N50" s="163">
        <f>4*$M$2+$M$3</f>
        <v>40</v>
      </c>
      <c r="O50" s="21">
        <v>190</v>
      </c>
      <c r="P50" s="163">
        <f>M4+M3+3*M2</f>
        <v>135</v>
      </c>
      <c r="Q50" s="14">
        <v>220</v>
      </c>
      <c r="R50" s="169">
        <f>L4+4*M2</f>
        <v>420</v>
      </c>
      <c r="S50" s="195"/>
    </row>
    <row r="51" spans="1:19" x14ac:dyDescent="0.25">
      <c r="A51" s="195"/>
      <c r="B51" s="199"/>
      <c r="C51" s="20">
        <v>11</v>
      </c>
      <c r="D51" s="163">
        <f>4*$M$2+$M$3</f>
        <v>40</v>
      </c>
      <c r="E51" s="21">
        <v>41</v>
      </c>
      <c r="F51" s="163">
        <f>4*$M$2+$M$3</f>
        <v>40</v>
      </c>
      <c r="G51" s="21">
        <v>71</v>
      </c>
      <c r="H51" s="163">
        <f>4*$M$2+$M$3</f>
        <v>40</v>
      </c>
      <c r="I51" s="21">
        <v>101</v>
      </c>
      <c r="J51" s="163">
        <f t="shared" si="6"/>
        <v>40</v>
      </c>
      <c r="K51" s="21">
        <v>131</v>
      </c>
      <c r="L51" s="163">
        <f>4*$M$2+$M$3</f>
        <v>40</v>
      </c>
      <c r="M51" s="21">
        <v>161</v>
      </c>
      <c r="N51" s="163">
        <f>4*$M$2+$M$3</f>
        <v>40</v>
      </c>
      <c r="O51" s="21">
        <v>191</v>
      </c>
      <c r="P51" s="163">
        <f>2*M3+3*M2</f>
        <v>55</v>
      </c>
      <c r="Q51" s="14">
        <v>221</v>
      </c>
      <c r="R51" s="165">
        <f>4*$M$2+$M$3</f>
        <v>40</v>
      </c>
      <c r="S51" s="195"/>
    </row>
    <row r="52" spans="1:19" x14ac:dyDescent="0.25">
      <c r="A52" s="195"/>
      <c r="B52" s="199"/>
      <c r="C52" s="20">
        <v>12</v>
      </c>
      <c r="D52" s="163">
        <f>4*$M$2+$M$3</f>
        <v>40</v>
      </c>
      <c r="E52" s="21">
        <v>42</v>
      </c>
      <c r="F52" s="163">
        <f>4*$M$2+$M$3</f>
        <v>40</v>
      </c>
      <c r="G52" s="21">
        <v>72</v>
      </c>
      <c r="H52" s="162">
        <f>L4+2*M3+2*M2</f>
        <v>450</v>
      </c>
      <c r="I52" s="21">
        <v>102</v>
      </c>
      <c r="J52" s="163">
        <f>M4+M3+3*M2</f>
        <v>135</v>
      </c>
      <c r="K52" s="21">
        <v>132</v>
      </c>
      <c r="L52" s="163">
        <f>4*$M$2+$M$3</f>
        <v>40</v>
      </c>
      <c r="M52" s="21">
        <v>162</v>
      </c>
      <c r="N52" s="163">
        <f>4*$M$2+$M$3</f>
        <v>40</v>
      </c>
      <c r="O52" s="21">
        <v>192</v>
      </c>
      <c r="P52" s="163">
        <f>4*$M$2+$M$3</f>
        <v>40</v>
      </c>
      <c r="Q52" s="14">
        <v>222</v>
      </c>
      <c r="R52" s="165">
        <f>4*$M$2+$M$3</f>
        <v>40</v>
      </c>
      <c r="S52" s="195"/>
    </row>
    <row r="53" spans="1:19" x14ac:dyDescent="0.25">
      <c r="A53" s="195"/>
      <c r="B53" s="199"/>
      <c r="C53" s="20">
        <v>13</v>
      </c>
      <c r="D53" s="163">
        <f>4*$M$2+$M$3</f>
        <v>40</v>
      </c>
      <c r="E53" s="21">
        <v>43</v>
      </c>
      <c r="F53" s="163">
        <f>M4+M3+3*M2</f>
        <v>135</v>
      </c>
      <c r="G53" s="21">
        <v>73</v>
      </c>
      <c r="H53" s="163">
        <f>4*$M$2+$M$3</f>
        <v>40</v>
      </c>
      <c r="I53" s="21">
        <v>103</v>
      </c>
      <c r="J53" s="181">
        <f>L5+M3+3*M2</f>
        <v>1635</v>
      </c>
      <c r="K53" s="21">
        <v>133</v>
      </c>
      <c r="L53" s="163">
        <f>4*$M$2+$M$3</f>
        <v>40</v>
      </c>
      <c r="M53" s="21">
        <v>163</v>
      </c>
      <c r="N53" s="162">
        <f>3*M3+L2+M2</f>
        <v>105</v>
      </c>
      <c r="O53" s="21">
        <v>193</v>
      </c>
      <c r="P53" s="162">
        <f>M4+L3+2*M3+M2</f>
        <v>245</v>
      </c>
      <c r="Q53" s="14">
        <v>223</v>
      </c>
      <c r="R53" s="165">
        <f>4*$M$2+$M$3</f>
        <v>40</v>
      </c>
      <c r="S53" s="195"/>
    </row>
    <row r="54" spans="1:19" x14ac:dyDescent="0.25">
      <c r="A54" s="195"/>
      <c r="B54" s="199"/>
      <c r="C54" s="20">
        <v>14</v>
      </c>
      <c r="D54" s="163">
        <f>4*$M$2+$M$3</f>
        <v>40</v>
      </c>
      <c r="E54" s="21">
        <v>44</v>
      </c>
      <c r="F54" s="162">
        <f>L4+2*M3+2*M2</f>
        <v>450</v>
      </c>
      <c r="G54" s="21">
        <v>74</v>
      </c>
      <c r="H54" s="163">
        <f>4*$M$2+$M$3</f>
        <v>40</v>
      </c>
      <c r="I54" s="21">
        <v>104</v>
      </c>
      <c r="J54" s="163">
        <f>4*$M$2+$M$3</f>
        <v>40</v>
      </c>
      <c r="K54" s="21">
        <v>134</v>
      </c>
      <c r="L54" s="163">
        <f>4*$M$2+$M$3</f>
        <v>40</v>
      </c>
      <c r="M54" s="21">
        <v>164</v>
      </c>
      <c r="N54" s="164">
        <f>M5+4*M2</f>
        <v>420</v>
      </c>
      <c r="O54" s="21">
        <v>194</v>
      </c>
      <c r="P54" s="162">
        <f>M3+L2+3*M2</f>
        <v>75</v>
      </c>
      <c r="Q54" s="14">
        <v>224</v>
      </c>
      <c r="R54" s="165">
        <f>4*$M$2+$M$3</f>
        <v>40</v>
      </c>
      <c r="S54" s="195"/>
    </row>
    <row r="55" spans="1:19" x14ac:dyDescent="0.25">
      <c r="A55" s="195"/>
      <c r="B55" s="199"/>
      <c r="C55" s="20">
        <v>15</v>
      </c>
      <c r="D55" s="163">
        <f>M4+2*M3+2*M2</f>
        <v>150</v>
      </c>
      <c r="E55" s="21">
        <v>45</v>
      </c>
      <c r="F55" s="163">
        <f>4*$M$2+$M$3</f>
        <v>40</v>
      </c>
      <c r="G55" s="21">
        <v>75</v>
      </c>
      <c r="H55" s="163">
        <f>M4+4*M2</f>
        <v>120</v>
      </c>
      <c r="I55" s="21">
        <v>105</v>
      </c>
      <c r="J55" s="163">
        <f>4*$M$2+$M$3</f>
        <v>40</v>
      </c>
      <c r="K55" s="21">
        <v>135</v>
      </c>
      <c r="L55" s="162">
        <f>L3+M3+3*M2</f>
        <v>135</v>
      </c>
      <c r="M55" s="21">
        <v>165</v>
      </c>
      <c r="N55" s="163">
        <f>4*$M$2+$M$3</f>
        <v>40</v>
      </c>
      <c r="O55" s="21">
        <v>195</v>
      </c>
      <c r="P55" s="163">
        <f>4*$M$2+$M$3</f>
        <v>40</v>
      </c>
      <c r="Q55" s="14">
        <v>225</v>
      </c>
      <c r="R55" s="165">
        <f>M4+M3+3*M2</f>
        <v>135</v>
      </c>
      <c r="S55" s="195"/>
    </row>
    <row r="56" spans="1:19" x14ac:dyDescent="0.25">
      <c r="A56" s="195"/>
      <c r="B56" s="199"/>
      <c r="C56" s="20">
        <v>16</v>
      </c>
      <c r="D56" s="163">
        <f>4*$M$2+$M$3</f>
        <v>40</v>
      </c>
      <c r="E56" s="21">
        <v>46</v>
      </c>
      <c r="F56" s="163">
        <f>M4+M3+3*M2</f>
        <v>135</v>
      </c>
      <c r="G56" s="21">
        <v>76</v>
      </c>
      <c r="H56" s="162">
        <f>L3+4*M2</f>
        <v>120</v>
      </c>
      <c r="I56" s="21">
        <v>106</v>
      </c>
      <c r="J56" s="163">
        <f>4*$M$2+$M$3</f>
        <v>40</v>
      </c>
      <c r="K56" s="21">
        <v>136</v>
      </c>
      <c r="L56" s="163">
        <f>M4+4*M2</f>
        <v>120</v>
      </c>
      <c r="M56" s="21">
        <v>166</v>
      </c>
      <c r="N56" s="163">
        <f>4*$M$2+$M$3</f>
        <v>40</v>
      </c>
      <c r="O56" s="21">
        <v>196</v>
      </c>
      <c r="P56" s="163">
        <f>2*M4+M3+2*M2</f>
        <v>230</v>
      </c>
      <c r="Q56" s="14">
        <v>226</v>
      </c>
      <c r="R56" s="169">
        <f>L3+M3+3*M2</f>
        <v>135</v>
      </c>
      <c r="S56" s="195"/>
    </row>
    <row r="57" spans="1:19" x14ac:dyDescent="0.25">
      <c r="A57" s="195"/>
      <c r="B57" s="199"/>
      <c r="C57" s="20">
        <v>17</v>
      </c>
      <c r="D57" s="164">
        <f>M5+M3+3*M2</f>
        <v>435</v>
      </c>
      <c r="E57" s="21">
        <v>47</v>
      </c>
      <c r="F57" s="163">
        <f>4*$M$2+$M$3</f>
        <v>40</v>
      </c>
      <c r="G57" s="21">
        <v>77</v>
      </c>
      <c r="H57" s="162">
        <f>M4+L3+3*M2</f>
        <v>215</v>
      </c>
      <c r="I57" s="21">
        <v>107</v>
      </c>
      <c r="J57" s="162">
        <f>M3+L2+3*M2</f>
        <v>75</v>
      </c>
      <c r="K57" s="21">
        <v>137</v>
      </c>
      <c r="L57" s="163">
        <f>4*$M$2+$M$3</f>
        <v>40</v>
      </c>
      <c r="M57" s="21">
        <v>167</v>
      </c>
      <c r="N57" s="163">
        <f>4*$M$2+$M$3</f>
        <v>40</v>
      </c>
      <c r="O57" s="21">
        <v>197</v>
      </c>
      <c r="P57" s="162">
        <f>M3+L2+3*M2</f>
        <v>75</v>
      </c>
      <c r="Q57" s="14">
        <v>227</v>
      </c>
      <c r="R57" s="169">
        <f>M3+L2+3*M2</f>
        <v>75</v>
      </c>
      <c r="S57" s="195"/>
    </row>
    <row r="58" spans="1:19" x14ac:dyDescent="0.25">
      <c r="A58" s="195"/>
      <c r="B58" s="199"/>
      <c r="C58" s="20">
        <v>18</v>
      </c>
      <c r="D58" s="163">
        <f>M4+4*M2</f>
        <v>120</v>
      </c>
      <c r="E58" s="21">
        <v>48</v>
      </c>
      <c r="F58" s="164">
        <f>M5+M3+3*M2</f>
        <v>435</v>
      </c>
      <c r="G58" s="21">
        <v>78</v>
      </c>
      <c r="H58" s="163">
        <f>4*$M$2+$M$3</f>
        <v>40</v>
      </c>
      <c r="I58" s="21">
        <v>108</v>
      </c>
      <c r="J58" s="163">
        <f>4*$M$2+$M$3</f>
        <v>40</v>
      </c>
      <c r="K58" s="21">
        <v>138</v>
      </c>
      <c r="L58" s="163">
        <f>4*$M$2+$M$3</f>
        <v>40</v>
      </c>
      <c r="M58" s="21">
        <v>168</v>
      </c>
      <c r="N58" s="163">
        <f>4*$M$2+$M$3</f>
        <v>40</v>
      </c>
      <c r="O58" s="21">
        <v>198</v>
      </c>
      <c r="P58" s="163">
        <f>2*M3+3*M2</f>
        <v>55</v>
      </c>
      <c r="Q58" s="14">
        <v>228</v>
      </c>
      <c r="R58" s="165">
        <f>4*$M$2+$M$3</f>
        <v>40</v>
      </c>
      <c r="S58" s="195"/>
    </row>
    <row r="59" spans="1:19" x14ac:dyDescent="0.25">
      <c r="A59" s="195"/>
      <c r="B59" s="199"/>
      <c r="C59" s="20">
        <v>19</v>
      </c>
      <c r="D59" s="163">
        <f>M3+4*M2</f>
        <v>40</v>
      </c>
      <c r="E59" s="21">
        <v>49</v>
      </c>
      <c r="F59" s="163">
        <f>4*$M$2+$M$3</f>
        <v>40</v>
      </c>
      <c r="G59" s="21">
        <v>79</v>
      </c>
      <c r="H59" s="163">
        <f>M4+M3+3*M2</f>
        <v>135</v>
      </c>
      <c r="I59" s="21">
        <v>109</v>
      </c>
      <c r="J59" s="163">
        <f>3*M3+2*M2</f>
        <v>70</v>
      </c>
      <c r="K59" s="21">
        <v>139</v>
      </c>
      <c r="L59" s="163">
        <f>4*$M$2+$M$3</f>
        <v>40</v>
      </c>
      <c r="M59" s="21">
        <v>169</v>
      </c>
      <c r="N59" s="163">
        <f>4*$M$2+$M$3</f>
        <v>40</v>
      </c>
      <c r="O59" s="21">
        <v>199</v>
      </c>
      <c r="P59" s="163">
        <f>M4+3*M3+M2</f>
        <v>165</v>
      </c>
      <c r="Q59" s="14">
        <v>229</v>
      </c>
      <c r="R59" s="165">
        <f>4*$M$2+$M$3</f>
        <v>40</v>
      </c>
      <c r="S59" s="195"/>
    </row>
    <row r="60" spans="1:19" x14ac:dyDescent="0.25">
      <c r="A60" s="195"/>
      <c r="B60" s="199"/>
      <c r="C60" s="20">
        <v>20</v>
      </c>
      <c r="D60" s="181">
        <f>M5+2*M3+L3+L2</f>
        <v>580</v>
      </c>
      <c r="E60" s="21">
        <v>50</v>
      </c>
      <c r="F60" s="162">
        <f>L3+M3+3*M2</f>
        <v>135</v>
      </c>
      <c r="G60" s="21">
        <v>80</v>
      </c>
      <c r="H60" s="163">
        <f>M4+M3+3*M2</f>
        <v>135</v>
      </c>
      <c r="I60" s="21">
        <v>110</v>
      </c>
      <c r="J60" s="162">
        <f>L3+M3+3*M2</f>
        <v>135</v>
      </c>
      <c r="K60" s="21">
        <v>140</v>
      </c>
      <c r="L60" s="163">
        <f>4*$M$2+$M$3</f>
        <v>40</v>
      </c>
      <c r="M60" s="21">
        <v>170</v>
      </c>
      <c r="N60" s="163">
        <f>M4+M3+3*M2</f>
        <v>135</v>
      </c>
      <c r="O60" s="21">
        <v>200</v>
      </c>
      <c r="P60" s="163">
        <f>4*$M$2+$M$3</f>
        <v>40</v>
      </c>
      <c r="Q60" s="14">
        <v>230</v>
      </c>
      <c r="R60" s="165">
        <f>M4+M3+3*M2</f>
        <v>135</v>
      </c>
      <c r="S60" s="195"/>
    </row>
    <row r="61" spans="1:19" x14ac:dyDescent="0.25">
      <c r="A61" s="195"/>
      <c r="B61" s="199"/>
      <c r="C61" s="20">
        <v>21</v>
      </c>
      <c r="D61" s="181">
        <f>M5+M3+L2+2*M2</f>
        <v>470</v>
      </c>
      <c r="E61" s="21">
        <v>51</v>
      </c>
      <c r="F61" s="163">
        <f>M4+4*M2</f>
        <v>120</v>
      </c>
      <c r="G61" s="21">
        <v>81</v>
      </c>
      <c r="H61" s="163">
        <f>M4+2*M3+2*M2</f>
        <v>150</v>
      </c>
      <c r="I61" s="21">
        <v>111</v>
      </c>
      <c r="J61" s="162">
        <f>M3+L2+3*M2</f>
        <v>75</v>
      </c>
      <c r="K61" s="21">
        <v>141</v>
      </c>
      <c r="L61" s="163">
        <f>2*M4+2*M3+M2</f>
        <v>245</v>
      </c>
      <c r="M61" s="21">
        <v>171</v>
      </c>
      <c r="N61" s="163">
        <f>2*M3+3*M2</f>
        <v>55</v>
      </c>
      <c r="O61" s="21">
        <v>201</v>
      </c>
      <c r="P61" s="163">
        <f>2*M3+3*M2</f>
        <v>55</v>
      </c>
      <c r="Q61" s="14">
        <v>231</v>
      </c>
      <c r="R61" s="165">
        <f>4*$M$2+$M$3</f>
        <v>40</v>
      </c>
      <c r="S61" s="195"/>
    </row>
    <row r="62" spans="1:19" ht="15.75" thickBot="1" x14ac:dyDescent="0.3">
      <c r="A62" s="201"/>
      <c r="B62" s="202"/>
      <c r="C62" s="20">
        <v>22</v>
      </c>
      <c r="D62" s="163">
        <f>M3+4*M2</f>
        <v>40</v>
      </c>
      <c r="E62" s="21">
        <v>52</v>
      </c>
      <c r="F62" s="163">
        <f>4*$M$2+$M$3</f>
        <v>40</v>
      </c>
      <c r="G62" s="21">
        <v>82</v>
      </c>
      <c r="H62" s="164">
        <f>M5+L3+3*M2</f>
        <v>515</v>
      </c>
      <c r="I62" s="21">
        <v>112</v>
      </c>
      <c r="J62" s="162">
        <f>L3+M3+3*M2</f>
        <v>135</v>
      </c>
      <c r="K62" s="21">
        <v>142</v>
      </c>
      <c r="L62" s="163">
        <f>4*$M$2+$M$3</f>
        <v>40</v>
      </c>
      <c r="M62" s="21">
        <v>172</v>
      </c>
      <c r="N62" s="163">
        <f>4*$M$2+$M$3</f>
        <v>40</v>
      </c>
      <c r="O62" s="21">
        <v>202</v>
      </c>
      <c r="P62" s="163">
        <f>4*$M$2+$M$3</f>
        <v>40</v>
      </c>
      <c r="Q62" s="14">
        <v>232</v>
      </c>
      <c r="R62" s="165">
        <f>M3+M4+3*M2</f>
        <v>135</v>
      </c>
      <c r="S62" s="195"/>
    </row>
    <row r="63" spans="1:19" x14ac:dyDescent="0.25">
      <c r="A63" s="209" t="s">
        <v>27</v>
      </c>
      <c r="B63" s="210"/>
      <c r="C63" s="20">
        <v>23</v>
      </c>
      <c r="D63" s="163">
        <f>4*$M$2+$M$3</f>
        <v>40</v>
      </c>
      <c r="E63" s="21">
        <v>53</v>
      </c>
      <c r="F63" s="163">
        <f>M4+M3+3*M2</f>
        <v>135</v>
      </c>
      <c r="G63" s="21">
        <v>83</v>
      </c>
      <c r="H63" s="163">
        <f>M3+4*M2</f>
        <v>40</v>
      </c>
      <c r="I63" s="21">
        <v>113</v>
      </c>
      <c r="J63" s="162">
        <f>L4+M4+M3+2*M2</f>
        <v>530</v>
      </c>
      <c r="K63" s="21">
        <v>143</v>
      </c>
      <c r="L63" s="162">
        <f>L4+M3+3*M2</f>
        <v>435</v>
      </c>
      <c r="M63" s="21">
        <v>173</v>
      </c>
      <c r="N63" s="163">
        <f>M4+M3+3*M2</f>
        <v>135</v>
      </c>
      <c r="O63" s="21">
        <v>203</v>
      </c>
      <c r="P63" s="163">
        <f>2*M3+3*M2</f>
        <v>55</v>
      </c>
      <c r="Q63" s="14">
        <v>233</v>
      </c>
      <c r="R63" s="190">
        <f>M5+L2+3*M2</f>
        <v>455</v>
      </c>
      <c r="S63" s="195"/>
    </row>
    <row r="64" spans="1:19" ht="15.75" thickBot="1" x14ac:dyDescent="0.3">
      <c r="A64" s="211" t="s">
        <v>26</v>
      </c>
      <c r="B64" s="212"/>
      <c r="C64" s="20">
        <v>24</v>
      </c>
      <c r="D64" s="181">
        <f>L5+2*M3+2*M2</f>
        <v>1650</v>
      </c>
      <c r="E64" s="21">
        <v>54</v>
      </c>
      <c r="F64" s="163">
        <f>4*$M$2+$M$3</f>
        <v>40</v>
      </c>
      <c r="G64" s="21">
        <v>84</v>
      </c>
      <c r="H64" s="163">
        <f>2*M3+3*M2</f>
        <v>55</v>
      </c>
      <c r="I64" s="21">
        <v>114</v>
      </c>
      <c r="J64" s="164">
        <f>M5+M4+M3+2*M2</f>
        <v>530</v>
      </c>
      <c r="K64" s="21">
        <v>144</v>
      </c>
      <c r="L64" s="181">
        <f>L5+M3+3*M2</f>
        <v>1635</v>
      </c>
      <c r="M64" s="21">
        <v>174</v>
      </c>
      <c r="N64" s="163">
        <f>M4+M3+3*M2</f>
        <v>135</v>
      </c>
      <c r="O64" s="21">
        <v>204</v>
      </c>
      <c r="P64" s="163">
        <f t="shared" ref="P64:P69" si="7">4*$M$2+$M$3</f>
        <v>40</v>
      </c>
      <c r="Q64" s="14">
        <v>234</v>
      </c>
      <c r="R64" s="190">
        <f>M5+L4+M4+M3+M2</f>
        <v>925</v>
      </c>
      <c r="S64" s="195"/>
    </row>
    <row r="65" spans="1:19" x14ac:dyDescent="0.25">
      <c r="A65" s="223" t="s">
        <v>28</v>
      </c>
      <c r="B65" s="224"/>
      <c r="C65" s="20">
        <v>25</v>
      </c>
      <c r="D65" s="163">
        <f>M3+4*M2</f>
        <v>40</v>
      </c>
      <c r="E65" s="21">
        <v>55</v>
      </c>
      <c r="F65" s="163">
        <f>M4+M3+3*M2</f>
        <v>135</v>
      </c>
      <c r="G65" s="21">
        <v>85</v>
      </c>
      <c r="H65" s="163">
        <f>4*$M$2+$M$3</f>
        <v>40</v>
      </c>
      <c r="I65" s="21">
        <v>115</v>
      </c>
      <c r="J65" s="163">
        <f>M3+4*M2</f>
        <v>40</v>
      </c>
      <c r="K65" s="21">
        <v>145</v>
      </c>
      <c r="L65" s="163">
        <f>4*$M$2+$M$3</f>
        <v>40</v>
      </c>
      <c r="M65" s="21">
        <v>175</v>
      </c>
      <c r="N65" s="162">
        <f>M3+L2+3*M2</f>
        <v>75</v>
      </c>
      <c r="O65" s="21">
        <v>205</v>
      </c>
      <c r="P65" s="163">
        <f t="shared" si="7"/>
        <v>40</v>
      </c>
      <c r="Q65" s="14">
        <v>235</v>
      </c>
      <c r="R65" s="169">
        <f>M3+L2+3*M2</f>
        <v>75</v>
      </c>
      <c r="S65" s="195"/>
    </row>
    <row r="66" spans="1:19" ht="15.75" thickBot="1" x14ac:dyDescent="0.3">
      <c r="A66" s="225" t="s">
        <v>29</v>
      </c>
      <c r="B66" s="226"/>
      <c r="C66" s="20">
        <v>26</v>
      </c>
      <c r="D66" s="163">
        <f>M4+M3+3*M2</f>
        <v>135</v>
      </c>
      <c r="E66" s="21">
        <v>56</v>
      </c>
      <c r="F66" s="163">
        <f>2*M3+3*M2</f>
        <v>55</v>
      </c>
      <c r="G66" s="21">
        <v>86</v>
      </c>
      <c r="H66" s="163">
        <f>4*$M$2+$M$3</f>
        <v>40</v>
      </c>
      <c r="I66" s="21">
        <v>116</v>
      </c>
      <c r="J66" s="163">
        <f>M4+M3+3*M2</f>
        <v>135</v>
      </c>
      <c r="K66" s="21">
        <v>146</v>
      </c>
      <c r="L66" s="162">
        <f>L3+2*M3+2*M2</f>
        <v>150</v>
      </c>
      <c r="M66" s="21">
        <v>176</v>
      </c>
      <c r="N66" s="162">
        <f>2*M4+2*M3+L2</f>
        <v>280</v>
      </c>
      <c r="O66" s="21">
        <v>206</v>
      </c>
      <c r="P66" s="163">
        <f t="shared" si="7"/>
        <v>40</v>
      </c>
      <c r="Q66" s="14">
        <v>236</v>
      </c>
      <c r="R66" s="165">
        <f>2*M3+3*M2</f>
        <v>55</v>
      </c>
      <c r="S66" s="195"/>
    </row>
    <row r="67" spans="1:19" x14ac:dyDescent="0.25">
      <c r="A67" s="213" t="s">
        <v>24</v>
      </c>
      <c r="B67" s="214"/>
      <c r="C67" s="20">
        <v>27</v>
      </c>
      <c r="D67" s="163">
        <f>M3+L2+3*M2</f>
        <v>75</v>
      </c>
      <c r="E67" s="21">
        <v>57</v>
      </c>
      <c r="F67" s="163">
        <f>2*M4+3*M2</f>
        <v>215</v>
      </c>
      <c r="G67" s="21">
        <v>87</v>
      </c>
      <c r="H67" s="163">
        <f>M4+M3+3*M2</f>
        <v>135</v>
      </c>
      <c r="I67" s="21">
        <v>117</v>
      </c>
      <c r="J67" s="163">
        <f>4*$M$2+$M$3</f>
        <v>40</v>
      </c>
      <c r="K67" s="21">
        <v>147</v>
      </c>
      <c r="L67" s="163">
        <f>M4+4*M2</f>
        <v>120</v>
      </c>
      <c r="M67" s="21">
        <v>177</v>
      </c>
      <c r="N67" s="163">
        <f>4*$M$2+$M$3</f>
        <v>40</v>
      </c>
      <c r="O67" s="21">
        <v>207</v>
      </c>
      <c r="P67" s="163">
        <f t="shared" si="7"/>
        <v>40</v>
      </c>
      <c r="Q67" s="14">
        <v>237</v>
      </c>
      <c r="R67" s="169">
        <f>L3+M3+L2+2*M2</f>
        <v>170</v>
      </c>
      <c r="S67" s="195"/>
    </row>
    <row r="68" spans="1:19" ht="15.75" thickBot="1" x14ac:dyDescent="0.3">
      <c r="A68" s="215" t="s">
        <v>25</v>
      </c>
      <c r="B68" s="216"/>
      <c r="C68" s="20">
        <v>28</v>
      </c>
      <c r="D68" s="163">
        <f>4*$M$2+$M$3</f>
        <v>40</v>
      </c>
      <c r="E68" s="21">
        <v>58</v>
      </c>
      <c r="F68" s="163">
        <f>4*$M$2+$M$3</f>
        <v>40</v>
      </c>
      <c r="G68" s="21">
        <v>88</v>
      </c>
      <c r="H68" s="163">
        <f>4*$M$2+$M$3</f>
        <v>40</v>
      </c>
      <c r="I68" s="21">
        <v>118</v>
      </c>
      <c r="J68" s="163">
        <f>4*$M$2+$M$3</f>
        <v>40</v>
      </c>
      <c r="K68" s="21">
        <v>148</v>
      </c>
      <c r="L68" s="163">
        <f>4*$M$2+$M$3</f>
        <v>40</v>
      </c>
      <c r="M68" s="21">
        <v>178</v>
      </c>
      <c r="N68" s="163">
        <f>4*$M$2+$M$3</f>
        <v>40</v>
      </c>
      <c r="O68" s="21">
        <v>208</v>
      </c>
      <c r="P68" s="163">
        <f t="shared" si="7"/>
        <v>40</v>
      </c>
      <c r="Q68" s="14">
        <v>238</v>
      </c>
      <c r="R68" s="165">
        <f>3*M3+2*M2</f>
        <v>70</v>
      </c>
      <c r="S68" s="195"/>
    </row>
    <row r="69" spans="1:19" x14ac:dyDescent="0.25">
      <c r="A69" s="217" t="s">
        <v>23</v>
      </c>
      <c r="B69" s="218"/>
      <c r="C69" s="20">
        <v>29</v>
      </c>
      <c r="D69" s="162">
        <f>L3+M3+3*M2</f>
        <v>135</v>
      </c>
      <c r="E69" s="21">
        <v>59</v>
      </c>
      <c r="F69" s="163">
        <f>4*$M$2+$M$3</f>
        <v>40</v>
      </c>
      <c r="G69" s="21">
        <v>89</v>
      </c>
      <c r="H69" s="162">
        <f>2*M3+L2+5*M2</f>
        <v>105</v>
      </c>
      <c r="I69" s="21">
        <v>119</v>
      </c>
      <c r="J69" s="163">
        <f>M4+4*M2</f>
        <v>120</v>
      </c>
      <c r="K69" s="21">
        <v>149</v>
      </c>
      <c r="L69" s="163">
        <f>4*$M$2+$M$3</f>
        <v>40</v>
      </c>
      <c r="M69" s="21">
        <v>179</v>
      </c>
      <c r="N69" s="163">
        <f>4*$M$2+$M$3</f>
        <v>40</v>
      </c>
      <c r="O69" s="21">
        <v>209</v>
      </c>
      <c r="P69" s="163">
        <f t="shared" si="7"/>
        <v>40</v>
      </c>
      <c r="Q69" s="14">
        <v>239</v>
      </c>
      <c r="R69" s="165">
        <f>4*$M$2+$M$3</f>
        <v>40</v>
      </c>
      <c r="S69" s="195"/>
    </row>
    <row r="70" spans="1:19" ht="15.75" thickBot="1" x14ac:dyDescent="0.3">
      <c r="A70" s="203">
        <f>AVERAGE(D41:D70,F41:F70,H41:H70,J41:J70,L41:L70,N41:N70,P41:P70,R41:R70)</f>
        <v>127.70833333333333</v>
      </c>
      <c r="B70" s="204"/>
      <c r="C70" s="22">
        <v>30</v>
      </c>
      <c r="D70" s="191">
        <f>M5+M3+3*M2</f>
        <v>435</v>
      </c>
      <c r="E70" s="23">
        <v>60</v>
      </c>
      <c r="F70" s="172">
        <f>4*$M$2+$M$3</f>
        <v>40</v>
      </c>
      <c r="G70" s="23">
        <v>90</v>
      </c>
      <c r="H70" s="171">
        <f>L3+M3+3*M2</f>
        <v>135</v>
      </c>
      <c r="I70" s="23">
        <v>120</v>
      </c>
      <c r="J70" s="172">
        <f>4*$M$2+$M$3</f>
        <v>40</v>
      </c>
      <c r="K70" s="23">
        <v>150</v>
      </c>
      <c r="L70" s="172">
        <f>4*$M$2+$M$3</f>
        <v>40</v>
      </c>
      <c r="M70" s="23">
        <v>180</v>
      </c>
      <c r="N70" s="172">
        <f>4*$M$2+$M$3</f>
        <v>40</v>
      </c>
      <c r="O70" s="23">
        <v>210</v>
      </c>
      <c r="P70" s="172">
        <f>M4+M3+3*M2</f>
        <v>135</v>
      </c>
      <c r="Q70" s="23">
        <v>240</v>
      </c>
      <c r="R70" s="187">
        <f>2*L3+L2+2*M2</f>
        <v>250</v>
      </c>
      <c r="S70" s="195"/>
    </row>
    <row r="71" spans="1:19" x14ac:dyDescent="0.25">
      <c r="A71" s="195" t="s">
        <v>13</v>
      </c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</row>
    <row r="72" spans="1:19" ht="15.75" thickBot="1" x14ac:dyDescent="0.3">
      <c r="A72" s="195"/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</row>
    <row r="73" spans="1:19" x14ac:dyDescent="0.25">
      <c r="A73" s="196" t="s">
        <v>13</v>
      </c>
      <c r="B73" s="197"/>
      <c r="C73" s="40">
        <v>241</v>
      </c>
      <c r="D73" s="188">
        <f>4*$M$2+$M$3</f>
        <v>40</v>
      </c>
      <c r="E73" s="40">
        <v>271</v>
      </c>
      <c r="F73" s="188">
        <f>4*$M$2+$M$3</f>
        <v>40</v>
      </c>
      <c r="G73" s="40">
        <v>301</v>
      </c>
      <c r="H73" s="188">
        <f>$M$4+$M$3+3*$M$2</f>
        <v>135</v>
      </c>
      <c r="I73" s="40">
        <v>331</v>
      </c>
      <c r="J73" s="188">
        <f>4*$M$2+$M$3</f>
        <v>40</v>
      </c>
      <c r="K73" s="40">
        <v>361</v>
      </c>
      <c r="L73" s="188">
        <f>$M$4+$M$3+3*$M$2</f>
        <v>135</v>
      </c>
      <c r="M73" s="40">
        <v>391</v>
      </c>
      <c r="N73" s="188">
        <f>$M$4+$M$3+3*$M$2</f>
        <v>135</v>
      </c>
      <c r="O73" s="40">
        <v>421</v>
      </c>
      <c r="P73" s="188">
        <f>4*$M$2+$M$3</f>
        <v>40</v>
      </c>
      <c r="Q73" s="40">
        <v>451</v>
      </c>
      <c r="R73" s="189">
        <f>4*$M$2+$M$3</f>
        <v>40</v>
      </c>
      <c r="S73" s="195"/>
    </row>
    <row r="74" spans="1:19" x14ac:dyDescent="0.25">
      <c r="A74" s="198"/>
      <c r="B74" s="199"/>
      <c r="C74" s="21">
        <v>242</v>
      </c>
      <c r="D74" s="162">
        <f>$L$3+$M$3+3*$M$2</f>
        <v>135</v>
      </c>
      <c r="E74" s="21">
        <v>272</v>
      </c>
      <c r="F74" s="163">
        <f>$M$4+4*$M$2</f>
        <v>120</v>
      </c>
      <c r="G74" s="21">
        <v>302</v>
      </c>
      <c r="H74" s="163">
        <f>4*$M$2+$M$3</f>
        <v>40</v>
      </c>
      <c r="I74" s="21">
        <v>332</v>
      </c>
      <c r="J74" s="163">
        <f>4*$M$2+$M$3</f>
        <v>40</v>
      </c>
      <c r="K74" s="21">
        <v>362</v>
      </c>
      <c r="L74" s="163">
        <f>4*$M$2+$M$3</f>
        <v>40</v>
      </c>
      <c r="M74" s="21">
        <v>392</v>
      </c>
      <c r="N74" s="162">
        <f>$L$3+$M$3+3*$M$2</f>
        <v>135</v>
      </c>
      <c r="O74" s="21">
        <v>422</v>
      </c>
      <c r="P74" s="163">
        <f>4*$M$2+$M$3</f>
        <v>40</v>
      </c>
      <c r="Q74" s="21">
        <v>452</v>
      </c>
      <c r="R74" s="165">
        <f>4*$M$2+$M$3</f>
        <v>40</v>
      </c>
      <c r="S74" s="195" t="s">
        <v>13</v>
      </c>
    </row>
    <row r="75" spans="1:19" x14ac:dyDescent="0.25">
      <c r="A75" s="198"/>
      <c r="B75" s="199"/>
      <c r="C75" s="21">
        <v>243</v>
      </c>
      <c r="D75" s="163">
        <f>4*$M$2+$M$3</f>
        <v>40</v>
      </c>
      <c r="E75" s="21">
        <v>273</v>
      </c>
      <c r="F75" s="163">
        <f>4*$M$2+$M$3</f>
        <v>40</v>
      </c>
      <c r="G75" s="21">
        <v>303</v>
      </c>
      <c r="H75" s="163">
        <f>4*$M$2+$M$3</f>
        <v>40</v>
      </c>
      <c r="I75" s="21">
        <v>333</v>
      </c>
      <c r="J75" s="163">
        <f>2*$M$3+3*$M$2</f>
        <v>55</v>
      </c>
      <c r="K75" s="21">
        <v>363</v>
      </c>
      <c r="L75" s="163">
        <f>4*$M$2+$M$3</f>
        <v>40</v>
      </c>
      <c r="M75" s="21">
        <v>393</v>
      </c>
      <c r="N75" s="163">
        <f>4*$M$2+$M$3</f>
        <v>40</v>
      </c>
      <c r="O75" s="21">
        <v>423</v>
      </c>
      <c r="P75" s="163">
        <f>4*$M$2+$M$3</f>
        <v>40</v>
      </c>
      <c r="Q75" s="21">
        <v>453</v>
      </c>
      <c r="R75" s="165">
        <f>4*$M$2+$M$3</f>
        <v>40</v>
      </c>
      <c r="S75" s="195"/>
    </row>
    <row r="76" spans="1:19" x14ac:dyDescent="0.25">
      <c r="A76" s="198"/>
      <c r="B76" s="199"/>
      <c r="C76" s="21">
        <v>244</v>
      </c>
      <c r="D76" s="163">
        <f>2*$M$3+3*$M$2</f>
        <v>55</v>
      </c>
      <c r="E76" s="21">
        <v>274</v>
      </c>
      <c r="F76" s="163">
        <f>$M$3+$L$2+3*$M$2</f>
        <v>75</v>
      </c>
      <c r="G76" s="21">
        <v>304</v>
      </c>
      <c r="H76" s="163">
        <f>4*$M$2+$M$3</f>
        <v>40</v>
      </c>
      <c r="I76" s="21">
        <v>334</v>
      </c>
      <c r="J76" s="162">
        <f>4*$M$2+$L$3</f>
        <v>120</v>
      </c>
      <c r="K76" s="21">
        <v>364</v>
      </c>
      <c r="L76" s="162">
        <f>$M$3+$L$2+3*$M$2</f>
        <v>75</v>
      </c>
      <c r="M76" s="21">
        <v>394</v>
      </c>
      <c r="N76" s="163">
        <f>4*$M$2+$M$3</f>
        <v>40</v>
      </c>
      <c r="O76" s="21">
        <v>424</v>
      </c>
      <c r="P76" s="181">
        <f>$L$5+$M$5+$M$3+2*$M$2</f>
        <v>2030</v>
      </c>
      <c r="Q76" s="21">
        <v>454</v>
      </c>
      <c r="R76" s="165">
        <f>$M$4+2*$M$3+$M$2</f>
        <v>145</v>
      </c>
      <c r="S76" s="195"/>
    </row>
    <row r="77" spans="1:19" x14ac:dyDescent="0.25">
      <c r="A77" s="198"/>
      <c r="B77" s="199"/>
      <c r="C77" s="21">
        <v>245</v>
      </c>
      <c r="D77" s="162">
        <f>$L$3+$M$3+3*$M$2</f>
        <v>135</v>
      </c>
      <c r="E77" s="21">
        <v>275</v>
      </c>
      <c r="F77" s="163">
        <f>4*$M$2+$M$3</f>
        <v>40</v>
      </c>
      <c r="G77" s="21">
        <v>305</v>
      </c>
      <c r="H77" s="163">
        <f>4*$M$2+$M$3</f>
        <v>40</v>
      </c>
      <c r="I77" s="21">
        <v>335</v>
      </c>
      <c r="J77" s="162">
        <f>3*$M$2+$M$3+$L$4</f>
        <v>435</v>
      </c>
      <c r="K77" s="21">
        <v>365</v>
      </c>
      <c r="L77" s="163">
        <f>4*$M$2+$M$3</f>
        <v>40</v>
      </c>
      <c r="M77" s="21">
        <v>395</v>
      </c>
      <c r="N77" s="163">
        <f>$M$4+$M$3+3*$M$2</f>
        <v>135</v>
      </c>
      <c r="O77" s="21">
        <v>425</v>
      </c>
      <c r="P77" s="163">
        <f>4*$M$2+$M$3</f>
        <v>40</v>
      </c>
      <c r="Q77" s="21">
        <v>455</v>
      </c>
      <c r="R77" s="165">
        <f>$M$4+2*$M$3+2*$M$2</f>
        <v>150</v>
      </c>
      <c r="S77" s="195"/>
    </row>
    <row r="78" spans="1:19" x14ac:dyDescent="0.25">
      <c r="A78" s="198"/>
      <c r="B78" s="199"/>
      <c r="C78" s="21">
        <v>246</v>
      </c>
      <c r="D78" s="163">
        <f>4*$M$2+$M$3</f>
        <v>40</v>
      </c>
      <c r="E78" s="21">
        <v>276</v>
      </c>
      <c r="F78" s="163">
        <f>4*$M$2+$M$3</f>
        <v>40</v>
      </c>
      <c r="G78" s="21">
        <v>306</v>
      </c>
      <c r="H78" s="163">
        <f>$M$4+2*$M$3+2*$M$2</f>
        <v>150</v>
      </c>
      <c r="I78" s="21">
        <v>336</v>
      </c>
      <c r="J78" s="163">
        <f>$M$4+$M$3+3*$M$2</f>
        <v>135</v>
      </c>
      <c r="K78" s="21">
        <v>366</v>
      </c>
      <c r="L78" s="164">
        <f>$M$5+$M$3+3*$M$2</f>
        <v>435</v>
      </c>
      <c r="M78" s="21">
        <v>396</v>
      </c>
      <c r="N78" s="163">
        <f>4*$M$2+$M$3</f>
        <v>40</v>
      </c>
      <c r="O78" s="21">
        <v>426</v>
      </c>
      <c r="P78" s="163">
        <f>4*$M$2+$M$3</f>
        <v>40</v>
      </c>
      <c r="Q78" s="21">
        <v>456</v>
      </c>
      <c r="R78" s="165">
        <f>$M$4+$M$3+3*$M$2</f>
        <v>135</v>
      </c>
      <c r="S78" s="195"/>
    </row>
    <row r="79" spans="1:19" x14ac:dyDescent="0.25">
      <c r="A79" s="198"/>
      <c r="B79" s="199"/>
      <c r="C79" s="21">
        <v>247</v>
      </c>
      <c r="D79" s="163">
        <f>4*$M$2+$M$3</f>
        <v>40</v>
      </c>
      <c r="E79" s="21">
        <v>277</v>
      </c>
      <c r="F79" s="163">
        <f>4*$M$2+$M$3</f>
        <v>40</v>
      </c>
      <c r="G79" s="21">
        <v>307</v>
      </c>
      <c r="H79" s="163">
        <f>$M$4+$M$3+3*$M$2</f>
        <v>135</v>
      </c>
      <c r="I79" s="21">
        <v>337</v>
      </c>
      <c r="J79" s="163">
        <f>4*$M$2+$M$3</f>
        <v>40</v>
      </c>
      <c r="K79" s="21">
        <v>367</v>
      </c>
      <c r="L79" s="163">
        <f>4*$M$2+$M$3</f>
        <v>40</v>
      </c>
      <c r="M79" s="21">
        <v>397</v>
      </c>
      <c r="N79" s="163">
        <f>4*$M$2+$M$3</f>
        <v>40</v>
      </c>
      <c r="O79" s="21">
        <v>427</v>
      </c>
      <c r="P79" s="163">
        <f>4*$M$2+$M$3</f>
        <v>40</v>
      </c>
      <c r="Q79" s="21">
        <v>457</v>
      </c>
      <c r="R79" s="165">
        <f>4*$M$2+$M$3</f>
        <v>40</v>
      </c>
      <c r="S79" s="195"/>
    </row>
    <row r="80" spans="1:19" x14ac:dyDescent="0.25">
      <c r="A80" s="198"/>
      <c r="B80" s="199"/>
      <c r="C80" s="21">
        <v>248</v>
      </c>
      <c r="D80" s="163">
        <f>4*$M$2+$M$3</f>
        <v>40</v>
      </c>
      <c r="E80" s="21">
        <v>278</v>
      </c>
      <c r="F80" s="162">
        <f>2*$L$3+$M$3+2*$M$2</f>
        <v>230</v>
      </c>
      <c r="G80" s="21">
        <v>308</v>
      </c>
      <c r="H80" s="163">
        <f t="shared" ref="H80:H88" si="8">4*$M$2+$M$3</f>
        <v>40</v>
      </c>
      <c r="I80" s="21">
        <v>338</v>
      </c>
      <c r="J80" s="163">
        <f>$M$4+$M$3+3*$M$2</f>
        <v>135</v>
      </c>
      <c r="K80" s="21">
        <v>368</v>
      </c>
      <c r="L80" s="163">
        <f>4*$M$2+$M$3</f>
        <v>40</v>
      </c>
      <c r="M80" s="21">
        <v>398</v>
      </c>
      <c r="N80" s="163">
        <f>$M$4+$M$3+3*$M$2</f>
        <v>135</v>
      </c>
      <c r="O80" s="21">
        <v>428</v>
      </c>
      <c r="P80" s="163">
        <f>4*$M$2+$M$3</f>
        <v>40</v>
      </c>
      <c r="Q80" s="21">
        <v>458</v>
      </c>
      <c r="R80" s="165">
        <f>4*$M$2+$M$3</f>
        <v>40</v>
      </c>
      <c r="S80" s="195"/>
    </row>
    <row r="81" spans="1:19" x14ac:dyDescent="0.25">
      <c r="A81" s="198"/>
      <c r="B81" s="199"/>
      <c r="C81" s="21">
        <v>249</v>
      </c>
      <c r="D81" s="163">
        <f>4*$M$2+$M$3</f>
        <v>40</v>
      </c>
      <c r="E81" s="21">
        <v>279</v>
      </c>
      <c r="F81" s="162">
        <f>$M$4+$M$3+$L$2+2*$M$2</f>
        <v>170</v>
      </c>
      <c r="G81" s="21">
        <v>309</v>
      </c>
      <c r="H81" s="163">
        <f t="shared" si="8"/>
        <v>40</v>
      </c>
      <c r="I81" s="21">
        <v>339</v>
      </c>
      <c r="J81" s="163">
        <f t="shared" ref="J81:J86" si="9">4*$M$2+$M$3</f>
        <v>40</v>
      </c>
      <c r="K81" s="21">
        <v>369</v>
      </c>
      <c r="L81" s="162">
        <f>$M$4+$M$3+$L$3+2*$M$2</f>
        <v>230</v>
      </c>
      <c r="M81" s="21">
        <v>399</v>
      </c>
      <c r="N81" s="163">
        <f>4*$M$2+$M$3</f>
        <v>40</v>
      </c>
      <c r="O81" s="21">
        <v>429</v>
      </c>
      <c r="P81" s="163">
        <f>4*$M$2+$M$3</f>
        <v>40</v>
      </c>
      <c r="Q81" s="21">
        <v>459</v>
      </c>
      <c r="R81" s="165">
        <f>4*$M$2+$M$3</f>
        <v>40</v>
      </c>
      <c r="S81" s="195"/>
    </row>
    <row r="82" spans="1:19" x14ac:dyDescent="0.25">
      <c r="A82" s="198"/>
      <c r="B82" s="199"/>
      <c r="C82" s="21">
        <v>250</v>
      </c>
      <c r="D82" s="163">
        <f>$M$4+$M$3+3*$M$2</f>
        <v>135</v>
      </c>
      <c r="E82" s="21">
        <v>280</v>
      </c>
      <c r="F82" s="162">
        <f>$L$3+$M$3+3*$M$2</f>
        <v>135</v>
      </c>
      <c r="G82" s="21">
        <v>310</v>
      </c>
      <c r="H82" s="163">
        <f t="shared" si="8"/>
        <v>40</v>
      </c>
      <c r="I82" s="21">
        <v>340</v>
      </c>
      <c r="J82" s="163">
        <f t="shared" si="9"/>
        <v>40</v>
      </c>
      <c r="K82" s="21">
        <v>370</v>
      </c>
      <c r="L82" s="163">
        <f>4*$M$2+$M$3</f>
        <v>40</v>
      </c>
      <c r="M82" s="21">
        <v>400</v>
      </c>
      <c r="N82" s="163">
        <f>4*$M$2+$M$3</f>
        <v>40</v>
      </c>
      <c r="O82" s="21">
        <v>430</v>
      </c>
      <c r="P82" s="164">
        <f>$M$5+$M$3+3*$M$2</f>
        <v>435</v>
      </c>
      <c r="Q82" s="21">
        <v>460</v>
      </c>
      <c r="R82" s="169">
        <f>$L$3+$M$3+$L$2+2*$M$2</f>
        <v>170</v>
      </c>
      <c r="S82" s="195"/>
    </row>
    <row r="83" spans="1:19" x14ac:dyDescent="0.25">
      <c r="A83" s="34" t="s">
        <v>16</v>
      </c>
      <c r="B83" s="35">
        <v>29</v>
      </c>
      <c r="C83" s="21">
        <v>251</v>
      </c>
      <c r="D83" s="163">
        <f>4*$M$2+$M$3</f>
        <v>40</v>
      </c>
      <c r="E83" s="21">
        <v>281</v>
      </c>
      <c r="F83" s="163">
        <f t="shared" ref="F83:F91" si="10">4*$M$2+$M$3</f>
        <v>40</v>
      </c>
      <c r="G83" s="21">
        <v>311</v>
      </c>
      <c r="H83" s="163">
        <f t="shared" si="8"/>
        <v>40</v>
      </c>
      <c r="I83" s="21">
        <v>341</v>
      </c>
      <c r="J83" s="163">
        <f t="shared" si="9"/>
        <v>40</v>
      </c>
      <c r="K83" s="21">
        <v>371</v>
      </c>
      <c r="L83" s="162">
        <f>$M$3+$L$3+3*$M$2</f>
        <v>135</v>
      </c>
      <c r="M83" s="21">
        <v>401</v>
      </c>
      <c r="N83" s="163">
        <f>$M$4+$M$3+3*$M$2</f>
        <v>135</v>
      </c>
      <c r="O83" s="21">
        <v>431</v>
      </c>
      <c r="P83" s="163">
        <f>4*$M$2+$M$3</f>
        <v>40</v>
      </c>
      <c r="Q83" s="21">
        <v>461</v>
      </c>
      <c r="R83" s="165">
        <f>4*$M$2+$M$3</f>
        <v>40</v>
      </c>
      <c r="S83" s="195"/>
    </row>
    <row r="84" spans="1:19" x14ac:dyDescent="0.25">
      <c r="A84" s="34" t="s">
        <v>16</v>
      </c>
      <c r="B84" s="35">
        <v>17</v>
      </c>
      <c r="C84" s="21">
        <v>252</v>
      </c>
      <c r="D84" s="163">
        <f>$M$4+2*$M$3+2*$M$2</f>
        <v>150</v>
      </c>
      <c r="E84" s="21">
        <v>282</v>
      </c>
      <c r="F84" s="163">
        <f t="shared" si="10"/>
        <v>40</v>
      </c>
      <c r="G84" s="21">
        <v>312</v>
      </c>
      <c r="H84" s="163">
        <f t="shared" si="8"/>
        <v>40</v>
      </c>
      <c r="I84" s="21">
        <v>342</v>
      </c>
      <c r="J84" s="163">
        <f t="shared" si="9"/>
        <v>40</v>
      </c>
      <c r="K84" s="21">
        <v>372</v>
      </c>
      <c r="L84" s="163">
        <f>4*$M$2+$M$3</f>
        <v>40</v>
      </c>
      <c r="M84" s="21">
        <v>402</v>
      </c>
      <c r="N84" s="163">
        <f>4*$M$2+$M$3</f>
        <v>40</v>
      </c>
      <c r="O84" s="21">
        <v>432</v>
      </c>
      <c r="P84" s="163">
        <f>4*$M$2+$M$3</f>
        <v>40</v>
      </c>
      <c r="Q84" s="21">
        <v>462</v>
      </c>
      <c r="R84" s="165">
        <f>4*$M$2+$M$3</f>
        <v>40</v>
      </c>
      <c r="S84" s="195"/>
    </row>
    <row r="85" spans="1:19" x14ac:dyDescent="0.25">
      <c r="A85" s="34" t="s">
        <v>16</v>
      </c>
      <c r="B85" s="36">
        <v>17</v>
      </c>
      <c r="C85" s="21">
        <v>253</v>
      </c>
      <c r="D85" s="163">
        <f>4*$M$2+$M$3</f>
        <v>40</v>
      </c>
      <c r="E85" s="21">
        <v>283</v>
      </c>
      <c r="F85" s="163">
        <f t="shared" si="10"/>
        <v>40</v>
      </c>
      <c r="G85" s="21">
        <v>313</v>
      </c>
      <c r="H85" s="163">
        <f t="shared" si="8"/>
        <v>40</v>
      </c>
      <c r="I85" s="21">
        <v>343</v>
      </c>
      <c r="J85" s="163">
        <f t="shared" si="9"/>
        <v>40</v>
      </c>
      <c r="K85" s="21">
        <v>373</v>
      </c>
      <c r="L85" s="163">
        <f>4*$M$2+$M$3</f>
        <v>40</v>
      </c>
      <c r="M85" s="21">
        <v>403</v>
      </c>
      <c r="N85" s="163">
        <f>2*$M$3+3*$M$2</f>
        <v>55</v>
      </c>
      <c r="O85" s="21">
        <v>433</v>
      </c>
      <c r="P85" s="163">
        <f>4*$M$2+$M$3</f>
        <v>40</v>
      </c>
      <c r="Q85" s="21">
        <v>463</v>
      </c>
      <c r="R85" s="165">
        <f>4*$M$2+$M$3</f>
        <v>40</v>
      </c>
      <c r="S85" s="195"/>
    </row>
    <row r="86" spans="1:19" x14ac:dyDescent="0.25">
      <c r="A86" s="34" t="s">
        <v>16</v>
      </c>
      <c r="B86" s="37">
        <v>18</v>
      </c>
      <c r="C86" s="21">
        <v>254</v>
      </c>
      <c r="D86" s="163">
        <f>4*$M$2+$M$3</f>
        <v>40</v>
      </c>
      <c r="E86" s="21">
        <v>284</v>
      </c>
      <c r="F86" s="163">
        <f t="shared" si="10"/>
        <v>40</v>
      </c>
      <c r="G86" s="21">
        <v>314</v>
      </c>
      <c r="H86" s="163">
        <f t="shared" si="8"/>
        <v>40</v>
      </c>
      <c r="I86" s="21">
        <v>344</v>
      </c>
      <c r="J86" s="163">
        <f t="shared" si="9"/>
        <v>40</v>
      </c>
      <c r="K86" s="21">
        <v>374</v>
      </c>
      <c r="L86" s="163">
        <f>$M$4+4*$M$2</f>
        <v>120</v>
      </c>
      <c r="M86" s="21">
        <v>404</v>
      </c>
      <c r="N86" s="162">
        <f>$L$4+$M$3+3*$M$2</f>
        <v>435</v>
      </c>
      <c r="O86" s="21">
        <v>434</v>
      </c>
      <c r="P86" s="162">
        <f>$L$4+$M$3+3*$M$2</f>
        <v>435</v>
      </c>
      <c r="Q86" s="21">
        <v>464</v>
      </c>
      <c r="R86" s="165">
        <f>4*$M$2+$M$3</f>
        <v>40</v>
      </c>
      <c r="S86" s="195"/>
    </row>
    <row r="87" spans="1:19" x14ac:dyDescent="0.25">
      <c r="A87" s="34" t="s">
        <v>16</v>
      </c>
      <c r="B87" s="35">
        <v>30</v>
      </c>
      <c r="C87" s="21">
        <v>255</v>
      </c>
      <c r="D87" s="162">
        <f>$L$3+$M$3+3*$M$2</f>
        <v>135</v>
      </c>
      <c r="E87" s="21">
        <v>285</v>
      </c>
      <c r="F87" s="163">
        <f t="shared" si="10"/>
        <v>40</v>
      </c>
      <c r="G87" s="21">
        <v>315</v>
      </c>
      <c r="H87" s="163">
        <f t="shared" si="8"/>
        <v>40</v>
      </c>
      <c r="I87" s="21">
        <v>345</v>
      </c>
      <c r="J87" s="164">
        <f>$M$5+$M$3+3*$M$2</f>
        <v>435</v>
      </c>
      <c r="K87" s="21">
        <v>375</v>
      </c>
      <c r="L87" s="163">
        <f>4*$M$2+$M$3</f>
        <v>40</v>
      </c>
      <c r="M87" s="21">
        <v>405</v>
      </c>
      <c r="N87" s="163">
        <f>4*$M$2+$M$3</f>
        <v>40</v>
      </c>
      <c r="O87" s="21">
        <v>435</v>
      </c>
      <c r="P87" s="163">
        <f>$M$4+$M$3+3*$M$2</f>
        <v>135</v>
      </c>
      <c r="Q87" s="21">
        <v>465</v>
      </c>
      <c r="R87" s="169">
        <f>$L$3+$M$3+3*$M$2</f>
        <v>135</v>
      </c>
      <c r="S87" s="195"/>
    </row>
    <row r="88" spans="1:19" x14ac:dyDescent="0.25">
      <c r="A88" s="34" t="s">
        <v>16</v>
      </c>
      <c r="B88" s="35">
        <v>22</v>
      </c>
      <c r="C88" s="21">
        <v>256</v>
      </c>
      <c r="D88" s="163">
        <f>4*$M$2+$M$3</f>
        <v>40</v>
      </c>
      <c r="E88" s="21">
        <v>286</v>
      </c>
      <c r="F88" s="163">
        <f t="shared" si="10"/>
        <v>40</v>
      </c>
      <c r="G88" s="21">
        <v>316</v>
      </c>
      <c r="H88" s="163">
        <f t="shared" si="8"/>
        <v>40</v>
      </c>
      <c r="I88" s="21">
        <v>346</v>
      </c>
      <c r="J88" s="163">
        <f>$M$4+$M$3+3*$M$2</f>
        <v>135</v>
      </c>
      <c r="K88" s="21">
        <v>376</v>
      </c>
      <c r="L88" s="163">
        <f>$M$4+$M$3+3*$M$2</f>
        <v>135</v>
      </c>
      <c r="M88" s="21">
        <v>406</v>
      </c>
      <c r="N88" s="163">
        <f>4*$M$2+$M$3</f>
        <v>40</v>
      </c>
      <c r="O88" s="21">
        <v>436</v>
      </c>
      <c r="P88" s="163">
        <f>$M$4+2*$M$3+2*$M$2</f>
        <v>150</v>
      </c>
      <c r="Q88" s="21">
        <v>466</v>
      </c>
      <c r="R88" s="165">
        <f>4*$M$2+$M$3</f>
        <v>40</v>
      </c>
      <c r="S88" s="195"/>
    </row>
    <row r="89" spans="1:19" x14ac:dyDescent="0.25">
      <c r="A89" s="34" t="s">
        <v>16</v>
      </c>
      <c r="B89" s="35">
        <v>19</v>
      </c>
      <c r="C89" s="21">
        <v>257</v>
      </c>
      <c r="D89" s="163">
        <f>4*$M$2+$M$3</f>
        <v>40</v>
      </c>
      <c r="E89" s="21">
        <v>287</v>
      </c>
      <c r="F89" s="163">
        <f t="shared" si="10"/>
        <v>40</v>
      </c>
      <c r="G89" s="21">
        <v>317</v>
      </c>
      <c r="H89" s="163">
        <f>2*$M$3+3*$M$2</f>
        <v>55</v>
      </c>
      <c r="I89" s="21">
        <v>347</v>
      </c>
      <c r="J89" s="163">
        <f>2*$M$4+$M$3+2*$M$2</f>
        <v>230</v>
      </c>
      <c r="K89" s="21">
        <v>377</v>
      </c>
      <c r="L89" s="163">
        <f>$M$4+$M$3+3*$M$2</f>
        <v>135</v>
      </c>
      <c r="M89" s="21">
        <v>407</v>
      </c>
      <c r="N89" s="163">
        <f>$M$4+$M$3+3*$M$2</f>
        <v>135</v>
      </c>
      <c r="O89" s="21">
        <v>437</v>
      </c>
      <c r="P89" s="163">
        <f>4*$M$2+$M$3</f>
        <v>40</v>
      </c>
      <c r="Q89" s="21">
        <v>467</v>
      </c>
      <c r="R89" s="165">
        <f>$M$4+$M$3+3*$M$2</f>
        <v>135</v>
      </c>
      <c r="S89" s="195"/>
    </row>
    <row r="90" spans="1:19" x14ac:dyDescent="0.25">
      <c r="A90" s="34" t="s">
        <v>16</v>
      </c>
      <c r="B90" s="35">
        <v>10</v>
      </c>
      <c r="C90" s="21">
        <v>258</v>
      </c>
      <c r="D90" s="163">
        <f>2*$M$3+3*$M$2</f>
        <v>55</v>
      </c>
      <c r="E90" s="21">
        <v>288</v>
      </c>
      <c r="F90" s="163">
        <f t="shared" si="10"/>
        <v>40</v>
      </c>
      <c r="G90" s="21">
        <v>318</v>
      </c>
      <c r="H90" s="164">
        <f>$M$5+$M$3+3*$M$2</f>
        <v>435</v>
      </c>
      <c r="I90" s="21">
        <v>348</v>
      </c>
      <c r="J90" s="163">
        <f>2*$M$3+3*$M$2</f>
        <v>55</v>
      </c>
      <c r="K90" s="21">
        <v>378</v>
      </c>
      <c r="L90" s="163">
        <f>4*$M$2+$M$3</f>
        <v>40</v>
      </c>
      <c r="M90" s="21">
        <v>408</v>
      </c>
      <c r="N90" s="163">
        <f>4*$M$2+$M$3</f>
        <v>40</v>
      </c>
      <c r="O90" s="21">
        <v>438</v>
      </c>
      <c r="P90" s="163">
        <f>4*$M$2+$M$3</f>
        <v>40</v>
      </c>
      <c r="Q90" s="21">
        <v>468</v>
      </c>
      <c r="R90" s="165">
        <f>4*$M$2+$M$3</f>
        <v>40</v>
      </c>
      <c r="S90" s="195"/>
    </row>
    <row r="91" spans="1:19" x14ac:dyDescent="0.25">
      <c r="A91" s="34" t="s">
        <v>16</v>
      </c>
      <c r="B91" s="35">
        <v>25</v>
      </c>
      <c r="C91" s="21">
        <v>259</v>
      </c>
      <c r="D91" s="163">
        <f>$M$4+$M$3+3*$M$2</f>
        <v>135</v>
      </c>
      <c r="E91" s="21">
        <v>289</v>
      </c>
      <c r="F91" s="163">
        <f t="shared" si="10"/>
        <v>40</v>
      </c>
      <c r="G91" s="21">
        <v>319</v>
      </c>
      <c r="H91" s="162">
        <f>2*$M$4+$L$2+2*$M$2</f>
        <v>250</v>
      </c>
      <c r="I91" s="21">
        <v>349</v>
      </c>
      <c r="J91" s="162">
        <f>$L$3+4*$L$2</f>
        <v>260</v>
      </c>
      <c r="K91" s="21">
        <v>379</v>
      </c>
      <c r="L91" s="163">
        <f>4*$M$2+$M$3</f>
        <v>40</v>
      </c>
      <c r="M91" s="21">
        <v>409</v>
      </c>
      <c r="N91" s="163">
        <f>4*$M$2+$M$3</f>
        <v>40</v>
      </c>
      <c r="O91" s="21">
        <v>439</v>
      </c>
      <c r="P91" s="163">
        <f>4*$M$2+$M$3</f>
        <v>40</v>
      </c>
      <c r="Q91" s="21">
        <v>469</v>
      </c>
      <c r="R91" s="165">
        <f>2*$M$3+3*$M$2</f>
        <v>55</v>
      </c>
      <c r="S91" s="195"/>
    </row>
    <row r="92" spans="1:19" x14ac:dyDescent="0.25">
      <c r="A92" s="34" t="s">
        <v>16</v>
      </c>
      <c r="B92" s="35">
        <v>26</v>
      </c>
      <c r="C92" s="21">
        <v>260</v>
      </c>
      <c r="D92" s="162">
        <f>$L$5+$M$3+3*$M$2</f>
        <v>1635</v>
      </c>
      <c r="E92" s="21">
        <v>290</v>
      </c>
      <c r="F92" s="164">
        <f>$M$5+4*$M$2</f>
        <v>420</v>
      </c>
      <c r="G92" s="21">
        <v>320</v>
      </c>
      <c r="H92" s="163">
        <f>$M$4+4*$M$2</f>
        <v>120</v>
      </c>
      <c r="I92" s="21">
        <v>350</v>
      </c>
      <c r="J92" s="162">
        <f>$L$3+$M$3+3*$M$2</f>
        <v>135</v>
      </c>
      <c r="K92" s="21">
        <v>380</v>
      </c>
      <c r="L92" s="164">
        <f>$M$5+2*$M$3+2*$M$2</f>
        <v>450</v>
      </c>
      <c r="M92" s="21">
        <v>410</v>
      </c>
      <c r="N92" s="163">
        <f>4*$M$2+$M$3</f>
        <v>40</v>
      </c>
      <c r="O92" s="21">
        <v>440</v>
      </c>
      <c r="P92" s="162">
        <f>$L$4+$M$4+3*$M$2</f>
        <v>515</v>
      </c>
      <c r="Q92" s="21">
        <v>470</v>
      </c>
      <c r="R92" s="169">
        <f>$M$3+$L$2+3*$M$2</f>
        <v>75</v>
      </c>
      <c r="S92" s="195"/>
    </row>
    <row r="93" spans="1:19" x14ac:dyDescent="0.25">
      <c r="A93" s="34" t="s">
        <v>16</v>
      </c>
      <c r="B93" s="35">
        <v>26</v>
      </c>
      <c r="C93" s="21">
        <v>261</v>
      </c>
      <c r="D93" s="163">
        <f>4*$M$2+$M$3</f>
        <v>40</v>
      </c>
      <c r="E93" s="21">
        <v>291</v>
      </c>
      <c r="F93" s="163">
        <f>4*$M$2+$M$3</f>
        <v>40</v>
      </c>
      <c r="G93" s="21">
        <v>321</v>
      </c>
      <c r="H93" s="163">
        <f>4*$M$2+$M$3</f>
        <v>40</v>
      </c>
      <c r="I93" s="21">
        <v>351</v>
      </c>
      <c r="J93" s="163">
        <f>4*$M$2+$M$3</f>
        <v>40</v>
      </c>
      <c r="K93" s="21">
        <v>381</v>
      </c>
      <c r="L93" s="163">
        <f>$M$4+$M$3+3*$M$2</f>
        <v>135</v>
      </c>
      <c r="M93" s="21">
        <v>411</v>
      </c>
      <c r="N93" s="163">
        <f>4*$M$2+$M$3</f>
        <v>40</v>
      </c>
      <c r="O93" s="21">
        <v>441</v>
      </c>
      <c r="P93" s="163">
        <f>4*$M$2+$M$3</f>
        <v>40</v>
      </c>
      <c r="Q93" s="21">
        <v>471</v>
      </c>
      <c r="R93" s="165">
        <f>$M$4+$M$3+3*$M$2</f>
        <v>135</v>
      </c>
      <c r="S93" s="195"/>
    </row>
    <row r="94" spans="1:19" x14ac:dyDescent="0.25">
      <c r="A94" s="34" t="s">
        <v>16</v>
      </c>
      <c r="B94" s="35">
        <v>9</v>
      </c>
      <c r="C94" s="21">
        <v>262</v>
      </c>
      <c r="D94" s="162">
        <f>$M$4+$M$3+$L$2+2*$M$2</f>
        <v>170</v>
      </c>
      <c r="E94" s="21">
        <v>292</v>
      </c>
      <c r="F94" s="163">
        <f>4*$M$2+$M$3</f>
        <v>40</v>
      </c>
      <c r="G94" s="21">
        <v>322</v>
      </c>
      <c r="H94" s="163">
        <f>4*$M$2+$M$3</f>
        <v>40</v>
      </c>
      <c r="I94" s="21">
        <v>352</v>
      </c>
      <c r="J94" s="162">
        <f>$M$3+$L$2+3*$M$2</f>
        <v>75</v>
      </c>
      <c r="K94" s="21">
        <v>382</v>
      </c>
      <c r="L94" s="163">
        <f>4*$M$2+$M$3</f>
        <v>40</v>
      </c>
      <c r="M94" s="21">
        <v>412</v>
      </c>
      <c r="N94" s="162">
        <f>2*$M$3+$L$2+2*$M$2</f>
        <v>90</v>
      </c>
      <c r="O94" s="21">
        <v>442</v>
      </c>
      <c r="P94" s="162">
        <f>$M$3+$L$2+3*$M$2</f>
        <v>75</v>
      </c>
      <c r="Q94" s="21">
        <v>472</v>
      </c>
      <c r="R94" s="167">
        <f>$M$5+$M$3+3*$M$2</f>
        <v>435</v>
      </c>
      <c r="S94" s="195"/>
    </row>
    <row r="95" spans="1:19" ht="15.75" thickBot="1" x14ac:dyDescent="0.3">
      <c r="A95" s="38" t="s">
        <v>16</v>
      </c>
      <c r="B95" s="39">
        <v>32</v>
      </c>
      <c r="C95" s="21">
        <v>263</v>
      </c>
      <c r="D95" s="163">
        <f>$M$4+$M$3+3*$M$2</f>
        <v>135</v>
      </c>
      <c r="E95" s="21">
        <v>293</v>
      </c>
      <c r="F95" s="163">
        <f>4*$M$2+$M$3</f>
        <v>40</v>
      </c>
      <c r="G95" s="21">
        <v>323</v>
      </c>
      <c r="H95" s="163">
        <f>4*$M$2+$M$3</f>
        <v>40</v>
      </c>
      <c r="I95" s="21">
        <v>353</v>
      </c>
      <c r="J95" s="163">
        <f>$M$4+$M$3+3*$M$2</f>
        <v>135</v>
      </c>
      <c r="K95" s="21">
        <v>383</v>
      </c>
      <c r="L95" s="164">
        <f>$M$5+$M$3+3*$M$2</f>
        <v>435</v>
      </c>
      <c r="M95" s="21">
        <v>413</v>
      </c>
      <c r="N95" s="164">
        <f>$M$5+$M$3+3*$M$2</f>
        <v>435</v>
      </c>
      <c r="O95" s="21">
        <v>443</v>
      </c>
      <c r="P95" s="162">
        <f>$M$4+$M$3+$L$2+2*$M$2</f>
        <v>170</v>
      </c>
      <c r="Q95" s="21">
        <v>473</v>
      </c>
      <c r="R95" s="165">
        <f>4*$M$2+$M$3</f>
        <v>40</v>
      </c>
      <c r="S95" s="195"/>
    </row>
    <row r="96" spans="1:19" ht="15.75" thickBot="1" x14ac:dyDescent="0.3">
      <c r="A96" s="41" t="s">
        <v>15</v>
      </c>
      <c r="B96" s="33">
        <f>AVERAGE(B82:B95)</f>
        <v>21.53846153846154</v>
      </c>
      <c r="C96" s="21">
        <v>264</v>
      </c>
      <c r="D96" s="181">
        <f>$M$5+$L$3+$M$3+2*$M$2</f>
        <v>530</v>
      </c>
      <c r="E96" s="21">
        <v>294</v>
      </c>
      <c r="F96" s="162">
        <f>$M$3+$L$2+3*$M$2</f>
        <v>75</v>
      </c>
      <c r="G96" s="21">
        <v>324</v>
      </c>
      <c r="H96" s="163">
        <f>4*$M$2+$M$3</f>
        <v>40</v>
      </c>
      <c r="I96" s="21">
        <v>354</v>
      </c>
      <c r="J96" s="164">
        <f>$M$5+$M$3+3*$M$2</f>
        <v>435</v>
      </c>
      <c r="K96" s="21">
        <v>384</v>
      </c>
      <c r="L96" s="163">
        <f>2*$M$4+$M$3+2*$M$2</f>
        <v>230</v>
      </c>
      <c r="M96" s="21">
        <v>414</v>
      </c>
      <c r="N96" s="163">
        <f>2*$M$3+3*$M$2</f>
        <v>55</v>
      </c>
      <c r="O96" s="21">
        <v>444</v>
      </c>
      <c r="P96" s="163">
        <f>4*$M$2+$M$3</f>
        <v>40</v>
      </c>
      <c r="Q96" s="21">
        <v>474</v>
      </c>
      <c r="R96" s="165">
        <f>4*$M$2+$M$3</f>
        <v>40</v>
      </c>
      <c r="S96" s="195"/>
    </row>
    <row r="97" spans="1:19" x14ac:dyDescent="0.25">
      <c r="A97" s="209" t="s">
        <v>30</v>
      </c>
      <c r="B97" s="210"/>
      <c r="C97" s="21">
        <v>265</v>
      </c>
      <c r="D97" s="163">
        <f>Q66+4*Q65</f>
        <v>1176</v>
      </c>
      <c r="E97" s="21">
        <v>295</v>
      </c>
      <c r="F97" s="163">
        <f>4*$M$2+$M$3</f>
        <v>40</v>
      </c>
      <c r="G97" s="21">
        <v>325</v>
      </c>
      <c r="H97" s="163">
        <f>4*$M$2+$M$3</f>
        <v>40</v>
      </c>
      <c r="I97" s="21">
        <v>355</v>
      </c>
      <c r="J97" s="163">
        <f>4*$M$2+$M$3</f>
        <v>40</v>
      </c>
      <c r="K97" s="21">
        <v>385</v>
      </c>
      <c r="L97" s="162">
        <f>$M$3+$L$2+3*$M$2</f>
        <v>75</v>
      </c>
      <c r="M97" s="21">
        <v>415</v>
      </c>
      <c r="N97" s="163">
        <f>4*$M$2+$M$3</f>
        <v>40</v>
      </c>
      <c r="O97" s="21">
        <v>445</v>
      </c>
      <c r="P97" s="163">
        <f>$M$4+$M$3+3*$M$2</f>
        <v>135</v>
      </c>
      <c r="Q97" s="21">
        <v>475</v>
      </c>
      <c r="R97" s="165">
        <f>2*$M$4+3*$M$2</f>
        <v>215</v>
      </c>
      <c r="S97" s="195"/>
    </row>
    <row r="98" spans="1:19" ht="15.75" thickBot="1" x14ac:dyDescent="0.3">
      <c r="A98" s="211" t="s">
        <v>34</v>
      </c>
      <c r="B98" s="212"/>
      <c r="C98" s="21">
        <v>266</v>
      </c>
      <c r="D98" s="163">
        <f>4*$M$2+$M$3</f>
        <v>40</v>
      </c>
      <c r="E98" s="21">
        <v>296</v>
      </c>
      <c r="F98" s="163">
        <f>4*$M$2+$M$3</f>
        <v>40</v>
      </c>
      <c r="G98" s="21">
        <v>326</v>
      </c>
      <c r="H98" s="163">
        <f>$M$4+2*$M$3+2*$M$2</f>
        <v>150</v>
      </c>
      <c r="I98" s="21">
        <v>356</v>
      </c>
      <c r="J98" s="163">
        <f>2*$M$3+3*$M$2</f>
        <v>55</v>
      </c>
      <c r="K98" s="21">
        <v>386</v>
      </c>
      <c r="L98" s="163">
        <f>Q66+4*Q65</f>
        <v>1176</v>
      </c>
      <c r="M98" s="21">
        <v>416</v>
      </c>
      <c r="N98" s="163">
        <f>2*$M$4+3*$M$2</f>
        <v>215</v>
      </c>
      <c r="O98" s="21">
        <v>446</v>
      </c>
      <c r="P98" s="163">
        <f>2*$M$3+3*$M$2</f>
        <v>55</v>
      </c>
      <c r="Q98" s="21">
        <v>476</v>
      </c>
      <c r="R98" s="165">
        <f>4*$M$2+$M$3</f>
        <v>40</v>
      </c>
      <c r="S98" s="195"/>
    </row>
    <row r="99" spans="1:19" x14ac:dyDescent="0.25">
      <c r="A99" s="213" t="s">
        <v>32</v>
      </c>
      <c r="B99" s="214"/>
      <c r="C99" s="21">
        <v>267</v>
      </c>
      <c r="D99" s="163">
        <f>4*$M$2+$M$3</f>
        <v>40</v>
      </c>
      <c r="E99" s="21">
        <v>297</v>
      </c>
      <c r="F99" s="163">
        <f>2*$M$3+3*$M$2</f>
        <v>55</v>
      </c>
      <c r="G99" s="21">
        <v>327</v>
      </c>
      <c r="H99" s="163">
        <f>4*$M$2+$M$3</f>
        <v>40</v>
      </c>
      <c r="I99" s="21">
        <v>357</v>
      </c>
      <c r="J99" s="163">
        <f>4*$M$2+$M$3</f>
        <v>40</v>
      </c>
      <c r="K99" s="21">
        <v>387</v>
      </c>
      <c r="L99" s="163">
        <f>4*$M$2+$M$3</f>
        <v>40</v>
      </c>
      <c r="M99" s="21">
        <v>417</v>
      </c>
      <c r="N99" s="163">
        <f>2*$M$3+3*$M$2</f>
        <v>55</v>
      </c>
      <c r="O99" s="21">
        <v>447</v>
      </c>
      <c r="P99" s="163">
        <f>4*$M$2+$M$3</f>
        <v>40</v>
      </c>
      <c r="Q99" s="21">
        <v>477</v>
      </c>
      <c r="R99" s="165">
        <f>4*$M$2+$M$3</f>
        <v>40</v>
      </c>
      <c r="S99" s="195"/>
    </row>
    <row r="100" spans="1:19" ht="15.75" thickBot="1" x14ac:dyDescent="0.3">
      <c r="A100" s="215" t="s">
        <v>31</v>
      </c>
      <c r="B100" s="216"/>
      <c r="C100" s="21">
        <v>268</v>
      </c>
      <c r="D100" s="164">
        <f>$M$5+$M$3+3*$M$2</f>
        <v>435</v>
      </c>
      <c r="E100" s="21">
        <v>298</v>
      </c>
      <c r="F100" s="163">
        <f>4*$M$2+$M$3</f>
        <v>40</v>
      </c>
      <c r="G100" s="21">
        <v>328</v>
      </c>
      <c r="H100" s="163">
        <f>$M$4+$M$3+3*$M$2</f>
        <v>135</v>
      </c>
      <c r="I100" s="21">
        <v>358</v>
      </c>
      <c r="J100" s="163">
        <f>4*$M$2+$M$3</f>
        <v>40</v>
      </c>
      <c r="K100" s="21">
        <v>388</v>
      </c>
      <c r="L100" s="163">
        <f>$M$4+$M$3+3*$M$2</f>
        <v>135</v>
      </c>
      <c r="M100" s="21">
        <v>418</v>
      </c>
      <c r="N100" s="163">
        <f>2*$M$3+3*$M$2</f>
        <v>55</v>
      </c>
      <c r="O100" s="21">
        <v>448</v>
      </c>
      <c r="P100" s="163">
        <f>4*$M$2+$M$3</f>
        <v>40</v>
      </c>
      <c r="Q100" s="21">
        <v>478</v>
      </c>
      <c r="R100" s="165">
        <f>$M$4+2*$M$3+2*$M$2</f>
        <v>150</v>
      </c>
      <c r="S100" s="195"/>
    </row>
    <row r="101" spans="1:19" x14ac:dyDescent="0.25">
      <c r="A101" s="217" t="s">
        <v>33</v>
      </c>
      <c r="B101" s="218"/>
      <c r="C101" s="21">
        <v>269</v>
      </c>
      <c r="D101" s="163">
        <f>4*$M$2+$M$3</f>
        <v>40</v>
      </c>
      <c r="E101" s="21">
        <v>299</v>
      </c>
      <c r="F101" s="163">
        <f>4*$M$2+$M$3</f>
        <v>40</v>
      </c>
      <c r="G101" s="21">
        <v>329</v>
      </c>
      <c r="H101" s="162">
        <f>2*$M$3+$L$2+2*$M$2</f>
        <v>90</v>
      </c>
      <c r="I101" s="21">
        <v>359</v>
      </c>
      <c r="J101" s="162">
        <f>$L$3+$M$3+3*$M$2</f>
        <v>135</v>
      </c>
      <c r="K101" s="21">
        <v>389</v>
      </c>
      <c r="L101" s="163">
        <f>4*$M$2+$M$3</f>
        <v>40</v>
      </c>
      <c r="M101" s="21">
        <v>419</v>
      </c>
      <c r="N101" s="163">
        <f>$M$4+$M$3+3*$M$2</f>
        <v>135</v>
      </c>
      <c r="O101" s="21">
        <v>449</v>
      </c>
      <c r="P101" s="163">
        <f>4*$M$2+$M$3</f>
        <v>40</v>
      </c>
      <c r="Q101" s="21">
        <v>479</v>
      </c>
      <c r="R101" s="165">
        <f>2*$M$3+3*$M$2</f>
        <v>55</v>
      </c>
      <c r="S101" s="195"/>
    </row>
    <row r="102" spans="1:19" ht="15.75" thickBot="1" x14ac:dyDescent="0.3">
      <c r="A102" s="203">
        <f>AVERAGE(D73:D102,F73:F102,H73:H102,J73:J102,L73:L102,N73:N102,P73:P102,R73:R102)</f>
        <v>121.19583333333334</v>
      </c>
      <c r="B102" s="204"/>
      <c r="C102" s="23">
        <v>270</v>
      </c>
      <c r="D102" s="172">
        <f>4*$M$2+$M$3</f>
        <v>40</v>
      </c>
      <c r="E102" s="23">
        <v>300</v>
      </c>
      <c r="F102" s="172">
        <f>4*$M$2+$M$3</f>
        <v>40</v>
      </c>
      <c r="G102" s="23">
        <v>330</v>
      </c>
      <c r="H102" s="172">
        <f>4*$M$2+$M$3</f>
        <v>40</v>
      </c>
      <c r="I102" s="23">
        <v>360</v>
      </c>
      <c r="J102" s="172">
        <f>4*$M$2+$M$3</f>
        <v>40</v>
      </c>
      <c r="K102" s="23">
        <v>390</v>
      </c>
      <c r="L102" s="172">
        <f>4*$M$2+$M$3</f>
        <v>40</v>
      </c>
      <c r="M102" s="23">
        <v>420</v>
      </c>
      <c r="N102" s="172">
        <f>4*$M$2+$M$3</f>
        <v>40</v>
      </c>
      <c r="O102" s="23">
        <v>450</v>
      </c>
      <c r="P102" s="171">
        <f>$L$3+2*$M$3+2*$M$2</f>
        <v>150</v>
      </c>
      <c r="Q102" s="23">
        <v>480</v>
      </c>
      <c r="R102" s="173">
        <f>4*$M$2+$M$3</f>
        <v>40</v>
      </c>
      <c r="S102" s="195"/>
    </row>
    <row r="103" spans="1:19" x14ac:dyDescent="0.25">
      <c r="A103" s="195" t="s">
        <v>13</v>
      </c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</row>
    <row r="104" spans="1:19" ht="15.75" thickBot="1" x14ac:dyDescent="0.3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</row>
    <row r="105" spans="1:19" x14ac:dyDescent="0.25">
      <c r="A105" s="219" t="s">
        <v>13</v>
      </c>
      <c r="B105" s="220"/>
      <c r="C105" s="40">
        <v>481</v>
      </c>
      <c r="D105" s="174">
        <f>4*$M$2+$M$3</f>
        <v>40</v>
      </c>
      <c r="E105" s="40">
        <v>511</v>
      </c>
      <c r="F105" s="174">
        <f>4*$M$2+$M$3</f>
        <v>40</v>
      </c>
      <c r="G105" s="40">
        <v>541</v>
      </c>
      <c r="H105" s="174">
        <f>4*$M$2+$M$3</f>
        <v>40</v>
      </c>
      <c r="I105" s="40">
        <v>571</v>
      </c>
      <c r="J105" s="174">
        <f>4*$M$2+$M$3</f>
        <v>40</v>
      </c>
      <c r="K105" s="40">
        <v>601</v>
      </c>
      <c r="L105" s="174">
        <f>4*$M$2+$M$3</f>
        <v>40</v>
      </c>
      <c r="M105" s="40">
        <v>631</v>
      </c>
      <c r="N105" s="174">
        <f>4*$M$2+$M$3</f>
        <v>40</v>
      </c>
      <c r="O105" s="40">
        <v>661</v>
      </c>
      <c r="P105" s="175">
        <f>M5+M4+3*M2</f>
        <v>515</v>
      </c>
      <c r="Q105" s="40">
        <v>691</v>
      </c>
      <c r="R105" s="176">
        <f>4*$M$2+$M$3</f>
        <v>40</v>
      </c>
      <c r="S105" s="195"/>
    </row>
    <row r="106" spans="1:19" x14ac:dyDescent="0.25">
      <c r="A106" s="221"/>
      <c r="B106" s="222"/>
      <c r="C106" s="21">
        <v>482</v>
      </c>
      <c r="D106" s="177">
        <f>L3+M3+L2+2*M2</f>
        <v>170</v>
      </c>
      <c r="E106" s="21">
        <v>512</v>
      </c>
      <c r="F106" s="178">
        <f>M4+M3+3*M2</f>
        <v>135</v>
      </c>
      <c r="G106" s="21">
        <v>542</v>
      </c>
      <c r="H106" s="166">
        <f>4*$M$2+$M$3</f>
        <v>40</v>
      </c>
      <c r="I106" s="21">
        <v>572</v>
      </c>
      <c r="J106" s="166">
        <f>4*$M$2+$M$3</f>
        <v>40</v>
      </c>
      <c r="K106" s="21">
        <v>602</v>
      </c>
      <c r="L106" s="178">
        <f>2*M3+3*M2</f>
        <v>55</v>
      </c>
      <c r="M106" s="21">
        <v>632</v>
      </c>
      <c r="N106" s="166">
        <f>4*$M$2+$M$3</f>
        <v>40</v>
      </c>
      <c r="O106" s="21">
        <v>662</v>
      </c>
      <c r="P106" s="178">
        <f>M4+M3+3*M2</f>
        <v>135</v>
      </c>
      <c r="Q106" s="21">
        <v>692</v>
      </c>
      <c r="R106" s="179">
        <f>2*M3+3*M2</f>
        <v>55</v>
      </c>
      <c r="S106" s="195" t="s">
        <v>13</v>
      </c>
    </row>
    <row r="107" spans="1:19" x14ac:dyDescent="0.25">
      <c r="A107" s="221"/>
      <c r="B107" s="222"/>
      <c r="C107" s="21">
        <v>483</v>
      </c>
      <c r="D107" s="178">
        <f>2*M4+M3+2*M2</f>
        <v>230</v>
      </c>
      <c r="E107" s="21">
        <v>513</v>
      </c>
      <c r="F107" s="166">
        <f t="shared" ref="F107:F112" si="11">4*$M$2+$M$3</f>
        <v>40</v>
      </c>
      <c r="G107" s="21">
        <v>543</v>
      </c>
      <c r="H107" s="178">
        <f>M4+M3+3*M2</f>
        <v>135</v>
      </c>
      <c r="I107" s="21">
        <v>573</v>
      </c>
      <c r="J107" s="166">
        <f>4*$M$2+$M$3</f>
        <v>40</v>
      </c>
      <c r="K107" s="21">
        <v>603</v>
      </c>
      <c r="L107" s="178">
        <f>M4+M3+3*M2</f>
        <v>135</v>
      </c>
      <c r="M107" s="21">
        <v>633</v>
      </c>
      <c r="N107" s="178">
        <f>M4+4*M2</f>
        <v>120</v>
      </c>
      <c r="O107" s="21">
        <v>663</v>
      </c>
      <c r="P107" s="177">
        <f>M3+L2+3*M2</f>
        <v>75</v>
      </c>
      <c r="Q107" s="21">
        <v>693</v>
      </c>
      <c r="R107" s="169">
        <f>M3+L2+3*M2</f>
        <v>75</v>
      </c>
      <c r="S107" s="195"/>
    </row>
    <row r="108" spans="1:19" x14ac:dyDescent="0.25">
      <c r="A108" s="221"/>
      <c r="B108" s="222"/>
      <c r="C108" s="21">
        <v>484</v>
      </c>
      <c r="D108" s="166">
        <f>4*$M$2+$M$3</f>
        <v>40</v>
      </c>
      <c r="E108" s="21">
        <v>514</v>
      </c>
      <c r="F108" s="166">
        <f t="shared" si="11"/>
        <v>40</v>
      </c>
      <c r="G108" s="21">
        <v>544</v>
      </c>
      <c r="H108" s="166">
        <f>4*$M$2+$M$3</f>
        <v>40</v>
      </c>
      <c r="I108" s="21">
        <v>574</v>
      </c>
      <c r="J108" s="166">
        <f>4*$M$2+$M$3</f>
        <v>40</v>
      </c>
      <c r="K108" s="21">
        <v>604</v>
      </c>
      <c r="L108" s="177">
        <f>L3+4*M2</f>
        <v>120</v>
      </c>
      <c r="M108" s="21">
        <v>634</v>
      </c>
      <c r="N108" s="166">
        <f>4*$M$2+$M$3</f>
        <v>40</v>
      </c>
      <c r="O108" s="21">
        <v>664</v>
      </c>
      <c r="P108" s="166">
        <f>4*$M$2+$M$3</f>
        <v>40</v>
      </c>
      <c r="Q108" s="21">
        <v>694</v>
      </c>
      <c r="R108" s="168">
        <f>4*$M$2+$M$3</f>
        <v>40</v>
      </c>
      <c r="S108" s="195"/>
    </row>
    <row r="109" spans="1:19" x14ac:dyDescent="0.25">
      <c r="A109" s="221"/>
      <c r="B109" s="222"/>
      <c r="C109" s="21">
        <v>485</v>
      </c>
      <c r="D109" s="178">
        <f>2*M3+3*M2</f>
        <v>55</v>
      </c>
      <c r="E109" s="21">
        <v>515</v>
      </c>
      <c r="F109" s="166">
        <f t="shared" si="11"/>
        <v>40</v>
      </c>
      <c r="G109" s="21">
        <v>545</v>
      </c>
      <c r="H109" s="166">
        <f>4*$M$2+$M$3</f>
        <v>40</v>
      </c>
      <c r="I109" s="21">
        <v>575</v>
      </c>
      <c r="J109" s="178">
        <f>2*M3+3*M2</f>
        <v>55</v>
      </c>
      <c r="K109" s="21">
        <v>605</v>
      </c>
      <c r="L109" s="166">
        <f>4*$M$2+$M$3</f>
        <v>40</v>
      </c>
      <c r="M109" s="21">
        <v>635</v>
      </c>
      <c r="N109" s="178">
        <f>2*M3+3*M2</f>
        <v>55</v>
      </c>
      <c r="O109" s="21">
        <v>665</v>
      </c>
      <c r="P109" s="166">
        <f>4*$M$2+$M$3</f>
        <v>40</v>
      </c>
      <c r="Q109" s="21">
        <v>695</v>
      </c>
      <c r="R109" s="168">
        <f>4*$M$2+$M$3</f>
        <v>40</v>
      </c>
      <c r="S109" s="195"/>
    </row>
    <row r="110" spans="1:19" x14ac:dyDescent="0.25">
      <c r="A110" s="221"/>
      <c r="B110" s="222"/>
      <c r="C110" s="21">
        <v>486</v>
      </c>
      <c r="D110" s="166">
        <f>4*$M$2+$M$3</f>
        <v>40</v>
      </c>
      <c r="E110" s="21">
        <v>516</v>
      </c>
      <c r="F110" s="166">
        <f t="shared" si="11"/>
        <v>40</v>
      </c>
      <c r="G110" s="21">
        <v>546</v>
      </c>
      <c r="H110" s="166">
        <f>4*$M$2+$M$3</f>
        <v>40</v>
      </c>
      <c r="I110" s="21">
        <v>576</v>
      </c>
      <c r="J110" s="178">
        <f>M4+2*M3+2*M2</f>
        <v>150</v>
      </c>
      <c r="K110" s="21">
        <v>606</v>
      </c>
      <c r="L110" s="166">
        <f>4*$M$2+$M$3</f>
        <v>40</v>
      </c>
      <c r="M110" s="21">
        <v>636</v>
      </c>
      <c r="N110" s="166">
        <f>2*M3+3*M2</f>
        <v>55</v>
      </c>
      <c r="O110" s="21">
        <v>666</v>
      </c>
      <c r="P110" s="177">
        <f>L4+M3+3*M2</f>
        <v>435</v>
      </c>
      <c r="Q110" s="21">
        <v>696</v>
      </c>
      <c r="R110" s="168">
        <f>4*$M$2+$M$3</f>
        <v>40</v>
      </c>
      <c r="S110" s="195"/>
    </row>
    <row r="111" spans="1:19" x14ac:dyDescent="0.25">
      <c r="A111" s="221"/>
      <c r="B111" s="222"/>
      <c r="C111" s="21">
        <v>487</v>
      </c>
      <c r="D111" s="166">
        <f>4*$M$2+$M$3</f>
        <v>40</v>
      </c>
      <c r="E111" s="21">
        <v>517</v>
      </c>
      <c r="F111" s="166">
        <f t="shared" si="11"/>
        <v>40</v>
      </c>
      <c r="G111" s="21">
        <v>547</v>
      </c>
      <c r="H111" s="180">
        <f>M5+4*M2</f>
        <v>420</v>
      </c>
      <c r="I111" s="21">
        <v>577</v>
      </c>
      <c r="J111" s="166">
        <f>4*$M$2+$M$3</f>
        <v>40</v>
      </c>
      <c r="K111" s="21">
        <v>607</v>
      </c>
      <c r="L111" s="166">
        <f>4*$M$2+$M$3</f>
        <v>40</v>
      </c>
      <c r="M111" s="21">
        <v>637</v>
      </c>
      <c r="N111" s="166">
        <f>4*$M$2+$M$3</f>
        <v>40</v>
      </c>
      <c r="O111" s="21">
        <v>667</v>
      </c>
      <c r="P111" s="177">
        <f>M4+L3+3*M2</f>
        <v>215</v>
      </c>
      <c r="Q111" s="21">
        <v>697</v>
      </c>
      <c r="R111" s="168">
        <f>4*$M$2+$M$3</f>
        <v>40</v>
      </c>
      <c r="S111" s="195"/>
    </row>
    <row r="112" spans="1:19" x14ac:dyDescent="0.25">
      <c r="A112" s="221"/>
      <c r="B112" s="222"/>
      <c r="C112" s="21">
        <v>488</v>
      </c>
      <c r="D112" s="177">
        <f>L3+M3+3*M2</f>
        <v>135</v>
      </c>
      <c r="E112" s="21">
        <v>518</v>
      </c>
      <c r="F112" s="166">
        <f t="shared" si="11"/>
        <v>40</v>
      </c>
      <c r="G112" s="21">
        <v>548</v>
      </c>
      <c r="H112" s="177">
        <f>M3+2*L2+2*M2</f>
        <v>110</v>
      </c>
      <c r="I112" s="21">
        <v>578</v>
      </c>
      <c r="J112" s="181">
        <f>M5+L3+M3+2*M2</f>
        <v>530</v>
      </c>
      <c r="K112" s="21">
        <v>608</v>
      </c>
      <c r="L112" s="166">
        <f>4*$M$2+$M$3</f>
        <v>40</v>
      </c>
      <c r="M112" s="21">
        <v>638</v>
      </c>
      <c r="N112" s="166">
        <f>4*$M$2+$M$3</f>
        <v>40</v>
      </c>
      <c r="O112" s="21">
        <v>668</v>
      </c>
      <c r="P112" s="166">
        <f>4*$M$2+$M$3</f>
        <v>40</v>
      </c>
      <c r="Q112" s="21">
        <v>698</v>
      </c>
      <c r="R112" s="182">
        <f>M3+L2+3*M2</f>
        <v>75</v>
      </c>
      <c r="S112" s="195"/>
    </row>
    <row r="113" spans="1:19" x14ac:dyDescent="0.25">
      <c r="A113" s="221"/>
      <c r="B113" s="222"/>
      <c r="C113" s="21">
        <v>489</v>
      </c>
      <c r="D113" s="166">
        <f>4*$M$2+$M$3</f>
        <v>40</v>
      </c>
      <c r="E113" s="21">
        <v>519</v>
      </c>
      <c r="F113" s="177">
        <f>M3+3*M2+L2</f>
        <v>75</v>
      </c>
      <c r="G113" s="21">
        <v>549</v>
      </c>
      <c r="H113" s="166">
        <f>4*$M$2+$M$3</f>
        <v>40</v>
      </c>
      <c r="I113" s="21">
        <v>579</v>
      </c>
      <c r="J113" s="166">
        <f>4*$M$2+$M$3</f>
        <v>40</v>
      </c>
      <c r="K113" s="21">
        <v>609</v>
      </c>
      <c r="L113" s="178">
        <f>M4+M3+3*M2</f>
        <v>135</v>
      </c>
      <c r="M113" s="21">
        <v>639</v>
      </c>
      <c r="N113" s="181">
        <f>L5+M3+3*M2</f>
        <v>1635</v>
      </c>
      <c r="O113" s="21">
        <v>669</v>
      </c>
      <c r="P113" s="180">
        <f>M5+4*M2</f>
        <v>420</v>
      </c>
      <c r="Q113" s="21">
        <v>699</v>
      </c>
      <c r="R113" s="182">
        <f>M3+L2+3*M2</f>
        <v>75</v>
      </c>
      <c r="S113" s="195"/>
    </row>
    <row r="114" spans="1:19" x14ac:dyDescent="0.25">
      <c r="A114" s="221"/>
      <c r="B114" s="222"/>
      <c r="C114" s="21">
        <v>490</v>
      </c>
      <c r="D114" s="178">
        <f>M4+M3+3*M2</f>
        <v>135</v>
      </c>
      <c r="E114" s="21">
        <v>520</v>
      </c>
      <c r="F114" s="166">
        <f>4*$M$2+$M$3</f>
        <v>40</v>
      </c>
      <c r="G114" s="21">
        <v>550</v>
      </c>
      <c r="H114" s="166">
        <f>4*$M$2+$M$3</f>
        <v>40</v>
      </c>
      <c r="I114" s="21">
        <v>580</v>
      </c>
      <c r="J114" s="166">
        <f>4*$M$2+$M$3</f>
        <v>40</v>
      </c>
      <c r="K114" s="21">
        <v>610</v>
      </c>
      <c r="L114" s="166">
        <f t="shared" ref="L114:L119" si="12">4*$M$2+$M$3</f>
        <v>40</v>
      </c>
      <c r="M114" s="21">
        <v>640</v>
      </c>
      <c r="N114" s="177">
        <f>M4+L2+3*M2</f>
        <v>155</v>
      </c>
      <c r="O114" s="21">
        <v>670</v>
      </c>
      <c r="P114" s="180">
        <f>M5+M3+3*M2</f>
        <v>435</v>
      </c>
      <c r="Q114" s="21">
        <v>700</v>
      </c>
      <c r="R114" s="182">
        <f>L3+4*M2</f>
        <v>120</v>
      </c>
      <c r="S114" s="195"/>
    </row>
    <row r="115" spans="1:19" x14ac:dyDescent="0.25">
      <c r="A115" s="34" t="s">
        <v>16</v>
      </c>
      <c r="B115" s="35">
        <v>24</v>
      </c>
      <c r="C115" s="21">
        <v>491</v>
      </c>
      <c r="D115" s="166">
        <f>4*$M$2+$M$3</f>
        <v>40</v>
      </c>
      <c r="E115" s="21">
        <v>521</v>
      </c>
      <c r="F115" s="166">
        <f>4*$M$2+$M$3</f>
        <v>40</v>
      </c>
      <c r="G115" s="21">
        <v>551</v>
      </c>
      <c r="H115" s="178">
        <f>M4+M3+3*M2</f>
        <v>135</v>
      </c>
      <c r="I115" s="21">
        <v>581</v>
      </c>
      <c r="J115" s="178">
        <f>M4+M3+3*M2</f>
        <v>135</v>
      </c>
      <c r="K115" s="21">
        <v>611</v>
      </c>
      <c r="L115" s="166">
        <f t="shared" si="12"/>
        <v>40</v>
      </c>
      <c r="M115" s="21">
        <v>641</v>
      </c>
      <c r="N115" s="166">
        <f>4*$M$2+$M$3</f>
        <v>40</v>
      </c>
      <c r="O115" s="21">
        <v>671</v>
      </c>
      <c r="P115" s="166">
        <f>4*$M$2+$M$3</f>
        <v>40</v>
      </c>
      <c r="Q115" s="21">
        <v>701</v>
      </c>
      <c r="R115" s="183">
        <f>M5+M4+M3+2*M2</f>
        <v>530</v>
      </c>
      <c r="S115" s="195"/>
    </row>
    <row r="116" spans="1:19" x14ac:dyDescent="0.25">
      <c r="A116" s="34" t="s">
        <v>16</v>
      </c>
      <c r="B116" s="35">
        <v>33</v>
      </c>
      <c r="C116" s="21">
        <v>492</v>
      </c>
      <c r="D116" s="177">
        <f>M3+L2+3*M2</f>
        <v>75</v>
      </c>
      <c r="E116" s="21">
        <v>522</v>
      </c>
      <c r="F116" s="166">
        <f>4*$M$2+$M$3</f>
        <v>40</v>
      </c>
      <c r="G116" s="21">
        <v>552</v>
      </c>
      <c r="H116" s="178">
        <f>M4+M3+3*M2</f>
        <v>135</v>
      </c>
      <c r="I116" s="21">
        <v>582</v>
      </c>
      <c r="J116" s="166">
        <f>4*$M$2+$M$3</f>
        <v>40</v>
      </c>
      <c r="K116" s="21">
        <v>612</v>
      </c>
      <c r="L116" s="166">
        <f t="shared" si="12"/>
        <v>40</v>
      </c>
      <c r="M116" s="21">
        <v>642</v>
      </c>
      <c r="N116" s="166">
        <f>4*$M$2+$M$3</f>
        <v>40</v>
      </c>
      <c r="O116" s="21">
        <v>672</v>
      </c>
      <c r="P116" s="166">
        <f>4*$M$2+$M$3</f>
        <v>40</v>
      </c>
      <c r="Q116" s="21">
        <v>702</v>
      </c>
      <c r="R116" s="179">
        <f>3*M3+2*M2</f>
        <v>70</v>
      </c>
      <c r="S116" s="195"/>
    </row>
    <row r="117" spans="1:19" x14ac:dyDescent="0.25">
      <c r="A117" s="34" t="s">
        <v>16</v>
      </c>
      <c r="B117" s="35">
        <v>8</v>
      </c>
      <c r="C117" s="21">
        <v>493</v>
      </c>
      <c r="D117" s="166">
        <f>4*$M$2+$M$3</f>
        <v>40</v>
      </c>
      <c r="E117" s="21">
        <v>523</v>
      </c>
      <c r="F117" s="178">
        <f>M4+2*M3+2*M2</f>
        <v>150</v>
      </c>
      <c r="G117" s="21">
        <v>553</v>
      </c>
      <c r="H117" s="166">
        <f>4*$M$2+$M$3</f>
        <v>40</v>
      </c>
      <c r="I117" s="21">
        <v>583</v>
      </c>
      <c r="J117" s="166">
        <f>4*$M$2+$M$3</f>
        <v>40</v>
      </c>
      <c r="K117" s="21">
        <v>613</v>
      </c>
      <c r="L117" s="166">
        <f t="shared" si="12"/>
        <v>40</v>
      </c>
      <c r="M117" s="21">
        <v>643</v>
      </c>
      <c r="N117" s="166">
        <f>4*$M$2+$M$3</f>
        <v>40</v>
      </c>
      <c r="O117" s="21">
        <v>673</v>
      </c>
      <c r="P117" s="177">
        <f>2*M3+L2+2*M2</f>
        <v>90</v>
      </c>
      <c r="Q117" s="21">
        <v>703</v>
      </c>
      <c r="R117" s="183">
        <f>M5+M4+M3+2*M2</f>
        <v>530</v>
      </c>
      <c r="S117" s="195"/>
    </row>
    <row r="118" spans="1:19" x14ac:dyDescent="0.25">
      <c r="A118" s="34" t="s">
        <v>16</v>
      </c>
      <c r="B118" s="35">
        <v>6</v>
      </c>
      <c r="C118" s="21">
        <v>494</v>
      </c>
      <c r="D118" s="166">
        <f>4*$M$2+$M$3</f>
        <v>40</v>
      </c>
      <c r="E118" s="21">
        <v>524</v>
      </c>
      <c r="F118" s="166">
        <f>4*$M$2+$M$3</f>
        <v>40</v>
      </c>
      <c r="G118" s="21">
        <v>554</v>
      </c>
      <c r="H118" s="166">
        <f>4*$M$2+$M$3</f>
        <v>40</v>
      </c>
      <c r="I118" s="21">
        <v>584</v>
      </c>
      <c r="J118" s="166">
        <f>4*$M$2+$M$3</f>
        <v>40</v>
      </c>
      <c r="K118" s="21">
        <v>614</v>
      </c>
      <c r="L118" s="166">
        <f t="shared" si="12"/>
        <v>40</v>
      </c>
      <c r="M118" s="21">
        <v>644</v>
      </c>
      <c r="N118" s="166">
        <f>4*$M$2+$M$3</f>
        <v>40</v>
      </c>
      <c r="O118" s="21">
        <v>674</v>
      </c>
      <c r="P118" s="166">
        <f>4*$M$2+$M$3</f>
        <v>40</v>
      </c>
      <c r="Q118" s="21">
        <v>704</v>
      </c>
      <c r="R118" s="168">
        <f>4*$M$2+$M$3</f>
        <v>40</v>
      </c>
      <c r="S118" s="195"/>
    </row>
    <row r="119" spans="1:19" x14ac:dyDescent="0.25">
      <c r="A119" s="34" t="s">
        <v>16</v>
      </c>
      <c r="B119" s="51">
        <v>18</v>
      </c>
      <c r="C119" s="21">
        <v>495</v>
      </c>
      <c r="D119" s="181">
        <f>M5+L4+M3+2*M2</f>
        <v>830</v>
      </c>
      <c r="E119" s="21">
        <v>525</v>
      </c>
      <c r="F119" s="178">
        <f>M4+M3+3*M2</f>
        <v>135</v>
      </c>
      <c r="G119" s="21">
        <v>555</v>
      </c>
      <c r="H119" s="178">
        <f>M4+2*M3+2*M2</f>
        <v>150</v>
      </c>
      <c r="I119" s="21">
        <v>585</v>
      </c>
      <c r="J119" s="166">
        <f>4*$M$2+$M$3</f>
        <v>40</v>
      </c>
      <c r="K119" s="21">
        <v>615</v>
      </c>
      <c r="L119" s="166">
        <f t="shared" si="12"/>
        <v>40</v>
      </c>
      <c r="M119" s="21">
        <v>645</v>
      </c>
      <c r="N119" s="180">
        <f>M5+M3+3*M2</f>
        <v>435</v>
      </c>
      <c r="O119" s="21">
        <v>675</v>
      </c>
      <c r="P119" s="178">
        <f>M4+M3+3*M2</f>
        <v>135</v>
      </c>
      <c r="Q119" s="21">
        <v>705</v>
      </c>
      <c r="R119" s="179">
        <f>M4+M3+3*M2</f>
        <v>135</v>
      </c>
      <c r="S119" s="195"/>
    </row>
    <row r="120" spans="1:19" x14ac:dyDescent="0.25">
      <c r="A120" s="34" t="s">
        <v>16</v>
      </c>
      <c r="B120" s="52">
        <v>29</v>
      </c>
      <c r="C120" s="21">
        <v>496</v>
      </c>
      <c r="D120" s="178">
        <f>2*M3+3*M2</f>
        <v>55</v>
      </c>
      <c r="E120" s="21">
        <v>526</v>
      </c>
      <c r="F120" s="178">
        <f>M4+2*M3+2*M2</f>
        <v>150</v>
      </c>
      <c r="G120" s="21">
        <v>556</v>
      </c>
      <c r="H120" s="166">
        <f>4*$M$2+$M$3</f>
        <v>40</v>
      </c>
      <c r="I120" s="21">
        <v>586</v>
      </c>
      <c r="J120" s="178">
        <f>2*M3+3*M2</f>
        <v>55</v>
      </c>
      <c r="K120" s="21">
        <v>616</v>
      </c>
      <c r="L120" s="180">
        <f>M5+2*M3+2*M2</f>
        <v>450</v>
      </c>
      <c r="M120" s="21">
        <v>646</v>
      </c>
      <c r="N120" s="177">
        <f>M4+L3+3*M2</f>
        <v>215</v>
      </c>
      <c r="O120" s="21">
        <v>676</v>
      </c>
      <c r="P120" s="178">
        <f>M4+2*M3+2*M2</f>
        <v>150</v>
      </c>
      <c r="Q120" s="21">
        <v>706</v>
      </c>
      <c r="R120" s="179">
        <f>2*M3+3*M2</f>
        <v>55</v>
      </c>
      <c r="S120" s="195"/>
    </row>
    <row r="121" spans="1:19" x14ac:dyDescent="0.25">
      <c r="A121" s="34" t="s">
        <v>16</v>
      </c>
      <c r="B121" s="53">
        <v>20</v>
      </c>
      <c r="C121" s="21">
        <v>497</v>
      </c>
      <c r="D121" s="166">
        <f>4*$M$2+$M$3</f>
        <v>40</v>
      </c>
      <c r="E121" s="21">
        <v>527</v>
      </c>
      <c r="F121" s="166">
        <f>4*$M$2+$M$3</f>
        <v>40</v>
      </c>
      <c r="G121" s="21">
        <v>557</v>
      </c>
      <c r="H121" s="177">
        <f>L2+M3+3*M2</f>
        <v>75</v>
      </c>
      <c r="I121" s="21">
        <v>587</v>
      </c>
      <c r="J121" s="177">
        <f>M3+L2+3*M2</f>
        <v>75</v>
      </c>
      <c r="K121" s="21">
        <v>617</v>
      </c>
      <c r="L121" s="178">
        <f>2*M3+3*M2</f>
        <v>55</v>
      </c>
      <c r="M121" s="21">
        <v>647</v>
      </c>
      <c r="N121" s="166">
        <f>4*$M$2+$M$3</f>
        <v>40</v>
      </c>
      <c r="O121" s="21">
        <v>677</v>
      </c>
      <c r="P121" s="166">
        <f>4*$M$2+$M$3</f>
        <v>40</v>
      </c>
      <c r="Q121" s="21">
        <v>707</v>
      </c>
      <c r="R121" s="168">
        <f>4*$M$2+$M$3</f>
        <v>40</v>
      </c>
      <c r="S121" s="195"/>
    </row>
    <row r="122" spans="1:19" x14ac:dyDescent="0.25">
      <c r="A122" s="34" t="s">
        <v>16</v>
      </c>
      <c r="B122" s="54">
        <v>11</v>
      </c>
      <c r="C122" s="21">
        <v>498</v>
      </c>
      <c r="D122" s="166">
        <f>4*$M$2+$M$3</f>
        <v>40</v>
      </c>
      <c r="E122" s="21">
        <v>528</v>
      </c>
      <c r="F122" s="181">
        <f>M5+M3+2*M2+L2</f>
        <v>470</v>
      </c>
      <c r="G122" s="21">
        <v>558</v>
      </c>
      <c r="H122" s="166">
        <f>4*$M$2+$M$3</f>
        <v>40</v>
      </c>
      <c r="I122" s="21">
        <v>588</v>
      </c>
      <c r="J122" s="166">
        <f>4*$M$2+$M$3</f>
        <v>40</v>
      </c>
      <c r="K122" s="21">
        <v>618</v>
      </c>
      <c r="L122" s="178">
        <f>M4+M3+3*M2</f>
        <v>135</v>
      </c>
      <c r="M122" s="21">
        <v>648</v>
      </c>
      <c r="N122" s="178">
        <f>M4+M3+3*M2</f>
        <v>135</v>
      </c>
      <c r="O122" s="21">
        <v>678</v>
      </c>
      <c r="P122" s="178">
        <f>M4+M3+3*M2</f>
        <v>135</v>
      </c>
      <c r="Q122" s="21">
        <v>708</v>
      </c>
      <c r="R122" s="168">
        <f>4*$M$2+$M$3</f>
        <v>40</v>
      </c>
      <c r="S122" s="195"/>
    </row>
    <row r="123" spans="1:19" x14ac:dyDescent="0.25">
      <c r="A123" s="34" t="s">
        <v>16</v>
      </c>
      <c r="B123" s="55">
        <v>15</v>
      </c>
      <c r="C123" s="21">
        <v>499</v>
      </c>
      <c r="D123" s="166">
        <f>4*$M$2+$M$3</f>
        <v>40</v>
      </c>
      <c r="E123" s="21">
        <v>529</v>
      </c>
      <c r="F123" s="166">
        <f>4*$M$2+$M$3</f>
        <v>40</v>
      </c>
      <c r="G123" s="21">
        <v>559</v>
      </c>
      <c r="H123" s="166">
        <f>4*$M$2+$M$3</f>
        <v>40</v>
      </c>
      <c r="I123" s="21">
        <v>589</v>
      </c>
      <c r="J123" s="166">
        <f>4*$M$2+$M$3</f>
        <v>40</v>
      </c>
      <c r="K123" s="21">
        <v>619</v>
      </c>
      <c r="L123" s="178">
        <f>M4+4*M2</f>
        <v>120</v>
      </c>
      <c r="M123" s="21">
        <v>649</v>
      </c>
      <c r="N123" s="166">
        <f>4*$M$2+$M$3</f>
        <v>40</v>
      </c>
      <c r="O123" s="21">
        <v>679</v>
      </c>
      <c r="P123" s="166">
        <f>4*$M$2+$M$3</f>
        <v>40</v>
      </c>
      <c r="Q123" s="21">
        <v>709</v>
      </c>
      <c r="R123" s="182">
        <f>L4+2*M3+2*M2</f>
        <v>450</v>
      </c>
      <c r="S123" s="195"/>
    </row>
    <row r="124" spans="1:19" x14ac:dyDescent="0.25">
      <c r="A124" s="34" t="s">
        <v>16</v>
      </c>
      <c r="B124" s="56">
        <v>20</v>
      </c>
      <c r="C124" s="21">
        <v>500</v>
      </c>
      <c r="D124" s="178">
        <f>2*M3+3*M2</f>
        <v>55</v>
      </c>
      <c r="E124" s="21">
        <v>530</v>
      </c>
      <c r="F124" s="177">
        <f>M3+L2+3*M2</f>
        <v>75</v>
      </c>
      <c r="G124" s="21">
        <v>560</v>
      </c>
      <c r="H124" s="178">
        <f>2*M3+3*M2</f>
        <v>55</v>
      </c>
      <c r="I124" s="21">
        <v>590</v>
      </c>
      <c r="J124" s="180">
        <f>M5+M4+3*M2</f>
        <v>515</v>
      </c>
      <c r="K124" s="21">
        <v>620</v>
      </c>
      <c r="L124" s="166">
        <f>4*$M$2+$M$3</f>
        <v>40</v>
      </c>
      <c r="M124" s="21">
        <v>650</v>
      </c>
      <c r="N124" s="166">
        <f>4*$M$2+$M$3</f>
        <v>40</v>
      </c>
      <c r="O124" s="21">
        <v>680</v>
      </c>
      <c r="P124" s="166">
        <f>4*$M$2+$M$3</f>
        <v>40</v>
      </c>
      <c r="Q124" s="21">
        <v>710</v>
      </c>
      <c r="R124" s="168">
        <f>4*$M$2+$M$3</f>
        <v>40</v>
      </c>
      <c r="S124" s="195"/>
    </row>
    <row r="125" spans="1:19" x14ac:dyDescent="0.25">
      <c r="A125" s="34" t="s">
        <v>16</v>
      </c>
      <c r="B125" s="57">
        <v>14</v>
      </c>
      <c r="C125" s="21">
        <v>501</v>
      </c>
      <c r="D125" s="166">
        <f>4*$M$2+$M$3</f>
        <v>40</v>
      </c>
      <c r="E125" s="21">
        <v>531</v>
      </c>
      <c r="F125" s="166">
        <f>4*$M$2+$M$3</f>
        <v>40</v>
      </c>
      <c r="G125" s="21">
        <v>561</v>
      </c>
      <c r="H125" s="166">
        <f>4*$M$2+$M$3</f>
        <v>40</v>
      </c>
      <c r="I125" s="21">
        <v>591</v>
      </c>
      <c r="J125" s="178">
        <f>M4+M3+3*M2</f>
        <v>135</v>
      </c>
      <c r="K125" s="21">
        <v>621</v>
      </c>
      <c r="L125" s="166">
        <f>4*$M$2+$M$3</f>
        <v>40</v>
      </c>
      <c r="M125" s="21">
        <v>651</v>
      </c>
      <c r="N125" s="166">
        <f>4*$M$2+$M$3</f>
        <v>40</v>
      </c>
      <c r="O125" s="21">
        <v>681</v>
      </c>
      <c r="P125" s="166">
        <f>4*$M$2+$M$3</f>
        <v>40</v>
      </c>
      <c r="Q125" s="21">
        <v>711</v>
      </c>
      <c r="R125" s="168">
        <f>4*$M$2+$M$3</f>
        <v>40</v>
      </c>
      <c r="S125" s="195"/>
    </row>
    <row r="126" spans="1:19" x14ac:dyDescent="0.25">
      <c r="A126" s="34" t="s">
        <v>16</v>
      </c>
      <c r="B126" s="58">
        <v>4</v>
      </c>
      <c r="C126" s="21">
        <v>502</v>
      </c>
      <c r="D126" s="180">
        <f>M5+M3+3*M2</f>
        <v>435</v>
      </c>
      <c r="E126" s="21">
        <v>532</v>
      </c>
      <c r="F126" s="166">
        <f>4*$M$2+$M$3</f>
        <v>40</v>
      </c>
      <c r="G126" s="21">
        <v>562</v>
      </c>
      <c r="H126" s="166">
        <f>4*$M$2+$M$3</f>
        <v>40</v>
      </c>
      <c r="I126" s="21">
        <v>592</v>
      </c>
      <c r="J126" s="178">
        <f>M4+M3+3*M2</f>
        <v>135</v>
      </c>
      <c r="K126" s="21">
        <v>622</v>
      </c>
      <c r="L126" s="166">
        <f>4*$M$2+$M$3</f>
        <v>40</v>
      </c>
      <c r="M126" s="21">
        <v>652</v>
      </c>
      <c r="N126" s="166">
        <f>4*$M$2+$M$3</f>
        <v>40</v>
      </c>
      <c r="O126" s="21">
        <v>682</v>
      </c>
      <c r="P126" s="178">
        <f>M4+M3+3*M2</f>
        <v>135</v>
      </c>
      <c r="Q126" s="21">
        <v>712</v>
      </c>
      <c r="R126" s="182">
        <f>L4+L3+M3+2*M2</f>
        <v>530</v>
      </c>
      <c r="S126" s="195"/>
    </row>
    <row r="127" spans="1:19" ht="15.75" thickBot="1" x14ac:dyDescent="0.3">
      <c r="A127" s="38" t="s">
        <v>16</v>
      </c>
      <c r="B127" s="59">
        <v>8</v>
      </c>
      <c r="C127" s="21">
        <v>503</v>
      </c>
      <c r="D127" s="166">
        <f>4*$M$2+$M$3</f>
        <v>40</v>
      </c>
      <c r="E127" s="21">
        <v>533</v>
      </c>
      <c r="F127" s="178">
        <f>M4+2*M3+2*M2</f>
        <v>150</v>
      </c>
      <c r="G127" s="21">
        <v>563</v>
      </c>
      <c r="H127" s="177">
        <f>2*M4+2*M3+L3</f>
        <v>340</v>
      </c>
      <c r="I127" s="21">
        <v>593</v>
      </c>
      <c r="J127" s="166">
        <f>4*$M$2+$M$3</f>
        <v>40</v>
      </c>
      <c r="K127" s="21">
        <v>623</v>
      </c>
      <c r="L127" s="177">
        <f>L3+M3+3*M2</f>
        <v>135</v>
      </c>
      <c r="M127" s="21">
        <v>653</v>
      </c>
      <c r="N127" s="178">
        <f>M4+M3+3*M2</f>
        <v>135</v>
      </c>
      <c r="O127" s="21">
        <v>683</v>
      </c>
      <c r="P127" s="177">
        <f>M3+L2+3*M2</f>
        <v>75</v>
      </c>
      <c r="Q127" s="21">
        <v>713</v>
      </c>
      <c r="R127" s="168">
        <f>4*$M$2+$M$3</f>
        <v>40</v>
      </c>
      <c r="S127" s="195"/>
    </row>
    <row r="128" spans="1:19" ht="15.75" thickBot="1" x14ac:dyDescent="0.3">
      <c r="A128" s="41" t="s">
        <v>15</v>
      </c>
      <c r="B128" s="33">
        <f>AVERAGE(B115:B127)</f>
        <v>16.153846153846153</v>
      </c>
      <c r="C128" s="21">
        <v>504</v>
      </c>
      <c r="D128" s="178">
        <f>M4+2*M3+2*M2</f>
        <v>150</v>
      </c>
      <c r="E128" s="21">
        <v>534</v>
      </c>
      <c r="F128" s="178">
        <f>M4+4*M2</f>
        <v>120</v>
      </c>
      <c r="G128" s="21">
        <v>564</v>
      </c>
      <c r="H128" s="166">
        <f>4*$M$2+$M$3</f>
        <v>40</v>
      </c>
      <c r="I128" s="21">
        <v>594</v>
      </c>
      <c r="J128" s="166">
        <f>4*$M$2+$M$3</f>
        <v>40</v>
      </c>
      <c r="K128" s="21">
        <v>624</v>
      </c>
      <c r="L128" s="178">
        <f>M4+M3+3*M2</f>
        <v>135</v>
      </c>
      <c r="M128" s="21">
        <v>654</v>
      </c>
      <c r="N128" s="166">
        <f>4*$M$2+$M$3</f>
        <v>40</v>
      </c>
      <c r="O128" s="21">
        <v>684</v>
      </c>
      <c r="P128" s="166">
        <f>4*$M$2+$M$3</f>
        <v>40</v>
      </c>
      <c r="Q128" s="21">
        <v>714</v>
      </c>
      <c r="R128" s="168">
        <f>4*$M$2+$M$3</f>
        <v>40</v>
      </c>
      <c r="S128" s="195"/>
    </row>
    <row r="129" spans="1:19" x14ac:dyDescent="0.25">
      <c r="A129" s="209" t="s">
        <v>52</v>
      </c>
      <c r="B129" s="210"/>
      <c r="C129" s="21">
        <v>505</v>
      </c>
      <c r="D129" s="178">
        <f>M4+M3+3*M2</f>
        <v>135</v>
      </c>
      <c r="E129" s="21">
        <v>535</v>
      </c>
      <c r="F129" s="180">
        <f>M5+M3+3*M2</f>
        <v>435</v>
      </c>
      <c r="G129" s="21">
        <v>565</v>
      </c>
      <c r="H129" s="178">
        <f>M4+M3+3*M2</f>
        <v>135</v>
      </c>
      <c r="I129" s="21">
        <v>595</v>
      </c>
      <c r="J129" s="166">
        <f>2*M3+3*M2</f>
        <v>55</v>
      </c>
      <c r="K129" s="21">
        <v>625</v>
      </c>
      <c r="L129" s="177">
        <f>M3+L2+3*M2</f>
        <v>75</v>
      </c>
      <c r="M129" s="21">
        <v>655</v>
      </c>
      <c r="N129" s="178">
        <f>M4+M3+3*M2</f>
        <v>135</v>
      </c>
      <c r="O129" s="21">
        <v>685</v>
      </c>
      <c r="P129" s="178">
        <f>2*M3+3*M2</f>
        <v>55</v>
      </c>
      <c r="Q129" s="21">
        <v>715</v>
      </c>
      <c r="R129" s="168">
        <f>4*$M$2+$M$3</f>
        <v>40</v>
      </c>
      <c r="S129" s="195"/>
    </row>
    <row r="130" spans="1:19" ht="15.75" thickBot="1" x14ac:dyDescent="0.3">
      <c r="A130" s="211" t="s">
        <v>39</v>
      </c>
      <c r="B130" s="212"/>
      <c r="C130" s="21">
        <v>506</v>
      </c>
      <c r="D130" s="166">
        <f>4*$M$2+$M$3</f>
        <v>40</v>
      </c>
      <c r="E130" s="21">
        <v>536</v>
      </c>
      <c r="F130" s="166">
        <f>4*$M$2+$M$3</f>
        <v>40</v>
      </c>
      <c r="G130" s="21">
        <v>566</v>
      </c>
      <c r="H130" s="166">
        <f>4*$M$2+$M$3</f>
        <v>40</v>
      </c>
      <c r="I130" s="21">
        <v>596</v>
      </c>
      <c r="J130" s="166">
        <f>4*$M$2+$M$3</f>
        <v>40</v>
      </c>
      <c r="K130" s="21">
        <v>626</v>
      </c>
      <c r="L130" s="177">
        <f>2*M3+L2+2*M2</f>
        <v>90</v>
      </c>
      <c r="M130" s="21">
        <v>656</v>
      </c>
      <c r="N130" s="166">
        <f>4*$M$2+$M$3</f>
        <v>40</v>
      </c>
      <c r="O130" s="21">
        <v>686</v>
      </c>
      <c r="P130" s="166">
        <f>4*$M$2+$M$3</f>
        <v>40</v>
      </c>
      <c r="Q130" s="21">
        <v>716</v>
      </c>
      <c r="R130" s="168">
        <f>4*$M$2+$M$3</f>
        <v>40</v>
      </c>
      <c r="S130" s="195"/>
    </row>
    <row r="131" spans="1:19" x14ac:dyDescent="0.25">
      <c r="A131" s="213" t="s">
        <v>53</v>
      </c>
      <c r="B131" s="214"/>
      <c r="C131" s="21">
        <v>507</v>
      </c>
      <c r="D131" s="166">
        <f>4*$M$2+$M$3</f>
        <v>40</v>
      </c>
      <c r="E131" s="21">
        <v>537</v>
      </c>
      <c r="F131" s="166">
        <f>4*$M$2+$M$3</f>
        <v>40</v>
      </c>
      <c r="G131" s="21">
        <v>567</v>
      </c>
      <c r="H131" s="166">
        <f>4*$M$2+$M$3</f>
        <v>40</v>
      </c>
      <c r="I131" s="21">
        <v>597</v>
      </c>
      <c r="J131" s="177">
        <f>L4+2*M3+2*M2</f>
        <v>450</v>
      </c>
      <c r="K131" s="21">
        <v>627</v>
      </c>
      <c r="L131" s="166">
        <f>4*$M$2+$M$3</f>
        <v>40</v>
      </c>
      <c r="M131" s="21">
        <v>657</v>
      </c>
      <c r="N131" s="178">
        <f>M4+M3+3*M2</f>
        <v>135</v>
      </c>
      <c r="O131" s="21">
        <v>687</v>
      </c>
      <c r="P131" s="166">
        <f>4*$M$2+$M$3</f>
        <v>40</v>
      </c>
      <c r="Q131" s="21">
        <v>717</v>
      </c>
      <c r="R131" s="168">
        <f>4*$M$2+$M$3</f>
        <v>40</v>
      </c>
      <c r="S131" s="195"/>
    </row>
    <row r="132" spans="1:19" ht="15.75" thickBot="1" x14ac:dyDescent="0.3">
      <c r="A132" s="215" t="s">
        <v>31</v>
      </c>
      <c r="B132" s="216"/>
      <c r="C132" s="21">
        <v>508</v>
      </c>
      <c r="D132" s="177">
        <f>L3+M3+3*M2</f>
        <v>135</v>
      </c>
      <c r="E132" s="21">
        <v>538</v>
      </c>
      <c r="F132" s="178">
        <f>M4+M3+3*M2</f>
        <v>135</v>
      </c>
      <c r="G132" s="21">
        <v>568</v>
      </c>
      <c r="H132" s="166">
        <f>4*$M$2+$M$3</f>
        <v>40</v>
      </c>
      <c r="I132" s="21">
        <v>598</v>
      </c>
      <c r="J132" s="166">
        <f>4*$M$2+$M$3</f>
        <v>40</v>
      </c>
      <c r="K132" s="21">
        <v>628</v>
      </c>
      <c r="L132" s="166">
        <f>4*$M$2+$M$3</f>
        <v>40</v>
      </c>
      <c r="M132" s="21">
        <v>658</v>
      </c>
      <c r="N132" s="178">
        <f>2*M3+3*M2</f>
        <v>55</v>
      </c>
      <c r="O132" s="21">
        <v>688</v>
      </c>
      <c r="P132" s="166">
        <f>4*$M$2+$M$3</f>
        <v>40</v>
      </c>
      <c r="Q132" s="21">
        <v>718</v>
      </c>
      <c r="R132" s="179">
        <f>2*M3+3*M2</f>
        <v>55</v>
      </c>
      <c r="S132" s="195"/>
    </row>
    <row r="133" spans="1:19" x14ac:dyDescent="0.25">
      <c r="A133" s="217" t="s">
        <v>54</v>
      </c>
      <c r="B133" s="218"/>
      <c r="C133" s="21">
        <v>509</v>
      </c>
      <c r="D133" s="166">
        <f>4*$M$2+$M$3</f>
        <v>40</v>
      </c>
      <c r="E133" s="21">
        <v>539</v>
      </c>
      <c r="F133" s="178">
        <f>2*M3+3*M2</f>
        <v>55</v>
      </c>
      <c r="G133" s="21">
        <v>569</v>
      </c>
      <c r="H133" s="166">
        <f>4*$M$2+$M$3</f>
        <v>40</v>
      </c>
      <c r="I133" s="21">
        <v>599</v>
      </c>
      <c r="J133" s="166">
        <f>4*$M$2+$M$3</f>
        <v>40</v>
      </c>
      <c r="K133" s="21">
        <v>629</v>
      </c>
      <c r="L133" s="166">
        <f>4*$M$2+$M$3</f>
        <v>40</v>
      </c>
      <c r="M133" s="21">
        <v>659</v>
      </c>
      <c r="N133" s="166">
        <f>4*$M$2+$M$3</f>
        <v>40</v>
      </c>
      <c r="O133" s="21">
        <v>689</v>
      </c>
      <c r="P133" s="178">
        <f>2*M3+3*M2</f>
        <v>55</v>
      </c>
      <c r="Q133" s="21">
        <v>719</v>
      </c>
      <c r="R133" s="168">
        <f>4*$M$2+$M$3</f>
        <v>40</v>
      </c>
      <c r="S133" s="195"/>
    </row>
    <row r="134" spans="1:19" ht="15.75" thickBot="1" x14ac:dyDescent="0.3">
      <c r="A134" s="203">
        <f>AVERAGE(D105:D134,F105:F134,H105:H134,J105:J134,L105:L134,N105:N134,P105:P134,R105:R134)</f>
        <v>106.66666666666667</v>
      </c>
      <c r="B134" s="204"/>
      <c r="C134" s="23">
        <v>510</v>
      </c>
      <c r="D134" s="184">
        <f>M4+M3+3*M2</f>
        <v>135</v>
      </c>
      <c r="E134" s="23">
        <v>540</v>
      </c>
      <c r="F134" s="185">
        <f>4*$M$2+$M$3</f>
        <v>40</v>
      </c>
      <c r="G134" s="23">
        <v>570</v>
      </c>
      <c r="H134" s="184">
        <f>2*M3+3*M2</f>
        <v>55</v>
      </c>
      <c r="I134" s="23">
        <v>600</v>
      </c>
      <c r="J134" s="186">
        <f>L4+M3+3*M2</f>
        <v>435</v>
      </c>
      <c r="K134" s="23">
        <v>630</v>
      </c>
      <c r="L134" s="185">
        <f>4*$M$2+$M$3</f>
        <v>40</v>
      </c>
      <c r="M134" s="23">
        <v>660</v>
      </c>
      <c r="N134" s="185">
        <f>4*$M$2+$M$3</f>
        <v>40</v>
      </c>
      <c r="O134" s="23">
        <v>690</v>
      </c>
      <c r="P134" s="185">
        <f>4*$M$2+$M$3</f>
        <v>40</v>
      </c>
      <c r="Q134" s="23">
        <v>720</v>
      </c>
      <c r="R134" s="187">
        <f>M3+L2+3*M2</f>
        <v>75</v>
      </c>
      <c r="S134" s="195"/>
    </row>
    <row r="135" spans="1:19" x14ac:dyDescent="0.25">
      <c r="A135" s="200" t="s">
        <v>13</v>
      </c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195"/>
    </row>
    <row r="136" spans="1:19" ht="15.75" thickBot="1" x14ac:dyDescent="0.3">
      <c r="A136" s="195"/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</row>
    <row r="137" spans="1:19" x14ac:dyDescent="0.25">
      <c r="A137" s="205" t="s">
        <v>13</v>
      </c>
      <c r="B137" s="206"/>
      <c r="C137" s="100" t="s">
        <v>18</v>
      </c>
      <c r="D137" s="100" t="s">
        <v>12</v>
      </c>
      <c r="E137" s="100" t="s">
        <v>18</v>
      </c>
      <c r="F137" s="100" t="s">
        <v>12</v>
      </c>
      <c r="G137" s="100" t="s">
        <v>18</v>
      </c>
      <c r="H137" s="100" t="s">
        <v>12</v>
      </c>
      <c r="I137" s="100" t="s">
        <v>18</v>
      </c>
      <c r="J137" s="100" t="s">
        <v>12</v>
      </c>
      <c r="K137" s="100" t="s">
        <v>18</v>
      </c>
      <c r="L137" s="100" t="s">
        <v>12</v>
      </c>
      <c r="M137" s="100" t="s">
        <v>18</v>
      </c>
      <c r="N137" s="100" t="s">
        <v>12</v>
      </c>
      <c r="O137" s="100" t="s">
        <v>18</v>
      </c>
      <c r="P137" s="100" t="s">
        <v>12</v>
      </c>
      <c r="Q137" s="100" t="s">
        <v>18</v>
      </c>
      <c r="R137" s="101" t="s">
        <v>12</v>
      </c>
      <c r="S137" s="195"/>
    </row>
    <row r="138" spans="1:19" x14ac:dyDescent="0.25">
      <c r="A138" s="207"/>
      <c r="B138" s="208"/>
      <c r="C138" s="102">
        <v>721</v>
      </c>
      <c r="D138" s="162">
        <f>2*M3+L3+2*M2</f>
        <v>150</v>
      </c>
      <c r="E138" s="102">
        <v>747</v>
      </c>
      <c r="F138" s="163">
        <f>4*$M$2+$M$3</f>
        <v>40</v>
      </c>
      <c r="G138" s="102">
        <v>773</v>
      </c>
      <c r="H138" s="163">
        <f>4*$M$2+$M$3</f>
        <v>40</v>
      </c>
      <c r="I138" s="102">
        <v>799</v>
      </c>
      <c r="J138" s="164">
        <f>M5+M3+3*M2</f>
        <v>435</v>
      </c>
      <c r="K138" s="102">
        <v>825</v>
      </c>
      <c r="L138" s="163">
        <f>M4+4*M2</f>
        <v>120</v>
      </c>
      <c r="M138" s="102">
        <v>851</v>
      </c>
      <c r="N138" s="163">
        <f>4*$M$2+$M$3</f>
        <v>40</v>
      </c>
      <c r="O138" s="102">
        <v>877</v>
      </c>
      <c r="P138" s="163">
        <f>4*$M$2+$M$3</f>
        <v>40</v>
      </c>
      <c r="Q138" s="102">
        <v>903</v>
      </c>
      <c r="R138" s="165">
        <f>M4+M3+3*M2</f>
        <v>135</v>
      </c>
    </row>
    <row r="139" spans="1:19" x14ac:dyDescent="0.25">
      <c r="A139" s="207"/>
      <c r="B139" s="208"/>
      <c r="C139" s="102">
        <v>722</v>
      </c>
      <c r="D139" s="163">
        <f>4*$M$2+$M$3</f>
        <v>40</v>
      </c>
      <c r="E139" s="102">
        <v>748</v>
      </c>
      <c r="F139" s="163">
        <f>4*$M$2+$M$3</f>
        <v>40</v>
      </c>
      <c r="G139" s="102">
        <v>774</v>
      </c>
      <c r="H139" s="162">
        <f>M3+3*M2+L2</f>
        <v>75</v>
      </c>
      <c r="I139" s="102">
        <v>800</v>
      </c>
      <c r="J139" s="163">
        <f>4*$M$2+$M$3</f>
        <v>40</v>
      </c>
      <c r="K139" s="102">
        <v>826</v>
      </c>
      <c r="L139" s="163">
        <f>4*$M$2+$M$3</f>
        <v>40</v>
      </c>
      <c r="M139" s="102">
        <v>852</v>
      </c>
      <c r="N139" s="163">
        <f>4*$M$2+$M$3</f>
        <v>40</v>
      </c>
      <c r="O139" s="102">
        <v>878</v>
      </c>
      <c r="P139" s="163">
        <f>2*M3+3*M2</f>
        <v>55</v>
      </c>
      <c r="Q139" s="102">
        <v>904</v>
      </c>
      <c r="R139" s="165">
        <f>4*$M$2+$M$3</f>
        <v>40</v>
      </c>
    </row>
    <row r="140" spans="1:19" x14ac:dyDescent="0.25">
      <c r="A140" s="207"/>
      <c r="B140" s="208"/>
      <c r="C140" s="102">
        <v>723</v>
      </c>
      <c r="D140" s="162">
        <f>L5+M3+3*M2</f>
        <v>1635</v>
      </c>
      <c r="E140" s="102">
        <v>749</v>
      </c>
      <c r="F140" s="162">
        <f>L3+M3+3*M2</f>
        <v>135</v>
      </c>
      <c r="G140" s="102">
        <v>775</v>
      </c>
      <c r="H140" s="163">
        <f>4*$M$2+$M$3</f>
        <v>40</v>
      </c>
      <c r="I140" s="102">
        <v>801</v>
      </c>
      <c r="J140" s="163">
        <f>2*M3+3*M2</f>
        <v>55</v>
      </c>
      <c r="K140" s="102">
        <v>827</v>
      </c>
      <c r="L140" s="163">
        <f>4*$M$2+$M$3</f>
        <v>40</v>
      </c>
      <c r="M140" s="102">
        <v>853</v>
      </c>
      <c r="N140" s="162">
        <f>M3+L2+3*M2</f>
        <v>75</v>
      </c>
      <c r="O140" s="102">
        <v>879</v>
      </c>
      <c r="P140" s="163">
        <f>4*$M$2+$M$3</f>
        <v>40</v>
      </c>
      <c r="Q140" s="102">
        <v>905</v>
      </c>
      <c r="R140" s="165">
        <f>4*$M$2+$M$3</f>
        <v>40</v>
      </c>
    </row>
    <row r="141" spans="1:19" x14ac:dyDescent="0.25">
      <c r="A141" s="207"/>
      <c r="B141" s="208"/>
      <c r="C141" s="102">
        <v>724</v>
      </c>
      <c r="D141" s="163">
        <f>M4+4*M2</f>
        <v>120</v>
      </c>
      <c r="E141" s="102">
        <v>750</v>
      </c>
      <c r="F141" s="163">
        <f>4*$M$2+$M$3</f>
        <v>40</v>
      </c>
      <c r="G141" s="102">
        <v>776</v>
      </c>
      <c r="H141" s="166">
        <f>2*M3+3*M2</f>
        <v>55</v>
      </c>
      <c r="I141" s="102">
        <v>802</v>
      </c>
      <c r="J141" s="163">
        <f>4*$M$2+$M$3</f>
        <v>40</v>
      </c>
      <c r="K141" s="102">
        <v>828</v>
      </c>
      <c r="L141" s="163">
        <f>2*M3+3*M2</f>
        <v>55</v>
      </c>
      <c r="M141" s="102">
        <v>854</v>
      </c>
      <c r="N141" s="163">
        <f>4*$M$2+$M$3</f>
        <v>40</v>
      </c>
      <c r="O141" s="102">
        <v>880</v>
      </c>
      <c r="P141" s="163">
        <f>M4+2*M3+2*M2</f>
        <v>150</v>
      </c>
      <c r="Q141" s="102">
        <v>906</v>
      </c>
      <c r="R141" s="165">
        <f>4*$M$2+$M$3</f>
        <v>40</v>
      </c>
    </row>
    <row r="142" spans="1:19" x14ac:dyDescent="0.25">
      <c r="A142" s="207"/>
      <c r="B142" s="208"/>
      <c r="C142" s="102">
        <v>725</v>
      </c>
      <c r="D142" s="163">
        <f>4*$M$2+$M$3</f>
        <v>40</v>
      </c>
      <c r="E142" s="102">
        <v>751</v>
      </c>
      <c r="F142" s="163">
        <f>M4+4*M2</f>
        <v>120</v>
      </c>
      <c r="G142" s="102">
        <v>777</v>
      </c>
      <c r="H142" s="163">
        <f>2*M3+3*M2</f>
        <v>55</v>
      </c>
      <c r="I142" s="102">
        <v>803</v>
      </c>
      <c r="J142" s="163">
        <f>4*$M$2+$M$3</f>
        <v>40</v>
      </c>
      <c r="K142" s="102">
        <v>829</v>
      </c>
      <c r="L142" s="162">
        <f>L4+4*M2</f>
        <v>420</v>
      </c>
      <c r="M142" s="102">
        <v>855</v>
      </c>
      <c r="N142" s="163">
        <f>M4+M3+3*M2</f>
        <v>135</v>
      </c>
      <c r="O142" s="102">
        <v>881</v>
      </c>
      <c r="P142" s="163">
        <f>4*$M$2+$M$3</f>
        <v>40</v>
      </c>
      <c r="Q142" s="102">
        <v>907</v>
      </c>
      <c r="R142" s="167">
        <f>M5+M3+3*M2</f>
        <v>435</v>
      </c>
    </row>
    <row r="143" spans="1:19" x14ac:dyDescent="0.25">
      <c r="A143" s="207"/>
      <c r="B143" s="208"/>
      <c r="C143" s="102">
        <v>726</v>
      </c>
      <c r="D143" s="162">
        <f>M3+L2+3*M2</f>
        <v>75</v>
      </c>
      <c r="E143" s="102">
        <v>752</v>
      </c>
      <c r="F143" s="163">
        <f>4*$M$2+$M$3</f>
        <v>40</v>
      </c>
      <c r="G143" s="102">
        <v>778</v>
      </c>
      <c r="H143" s="163">
        <f>4*$M$2+$M$3</f>
        <v>40</v>
      </c>
      <c r="I143" s="102">
        <v>804</v>
      </c>
      <c r="J143" s="163">
        <f>2*M3+3*M2</f>
        <v>55</v>
      </c>
      <c r="K143" s="102">
        <v>830</v>
      </c>
      <c r="L143" s="163">
        <f>4*$M$2+$M$3</f>
        <v>40</v>
      </c>
      <c r="M143" s="102">
        <v>856</v>
      </c>
      <c r="N143" s="164">
        <f>M5+M4+M3+2*M2</f>
        <v>530</v>
      </c>
      <c r="O143" s="102">
        <v>882</v>
      </c>
      <c r="P143" s="162">
        <f>M3+L2+3*M2</f>
        <v>75</v>
      </c>
      <c r="Q143" s="102">
        <v>908</v>
      </c>
      <c r="R143" s="165">
        <f>4*$M$2+$M$3</f>
        <v>40</v>
      </c>
    </row>
    <row r="144" spans="1:19" x14ac:dyDescent="0.25">
      <c r="A144" s="207"/>
      <c r="B144" s="208"/>
      <c r="C144" s="102">
        <v>727</v>
      </c>
      <c r="D144" s="163">
        <f>4*$M$2+$M$3</f>
        <v>40</v>
      </c>
      <c r="E144" s="102">
        <v>753</v>
      </c>
      <c r="F144" s="163">
        <f>4*$M$2+$M$3</f>
        <v>40</v>
      </c>
      <c r="G144" s="102">
        <v>779</v>
      </c>
      <c r="H144" s="163">
        <f>4*$M$2+$M$3</f>
        <v>40</v>
      </c>
      <c r="I144" s="102">
        <v>805</v>
      </c>
      <c r="J144" s="163">
        <f>4*$M$2+$M$3</f>
        <v>40</v>
      </c>
      <c r="K144" s="102">
        <v>831</v>
      </c>
      <c r="L144" s="163">
        <f>4*$M$2+$M$3</f>
        <v>40</v>
      </c>
      <c r="M144" s="102">
        <v>857</v>
      </c>
      <c r="N144" s="163">
        <f>2*M3+3*M2</f>
        <v>55</v>
      </c>
      <c r="O144" s="102">
        <v>883</v>
      </c>
      <c r="P144" s="163">
        <f>4*$M$2+$M$3</f>
        <v>40</v>
      </c>
      <c r="Q144" s="102">
        <v>909</v>
      </c>
      <c r="R144" s="168">
        <f>M4+4*M2</f>
        <v>120</v>
      </c>
    </row>
    <row r="145" spans="1:18" x14ac:dyDescent="0.25">
      <c r="A145" s="207"/>
      <c r="B145" s="208"/>
      <c r="C145" s="102">
        <v>728</v>
      </c>
      <c r="D145" s="163">
        <f>4*$M$2+$M$3</f>
        <v>40</v>
      </c>
      <c r="E145" s="102">
        <v>754</v>
      </c>
      <c r="F145" s="163">
        <f>M4+M3+3*M2</f>
        <v>135</v>
      </c>
      <c r="G145" s="102">
        <v>780</v>
      </c>
      <c r="H145" s="162">
        <f>M4+L3+M3+2*M2</f>
        <v>230</v>
      </c>
      <c r="I145" s="102">
        <v>806</v>
      </c>
      <c r="J145" s="163">
        <f>4*$M$2+$M$3</f>
        <v>40</v>
      </c>
      <c r="K145" s="102">
        <v>832</v>
      </c>
      <c r="L145" s="163">
        <f>2*M3+3*M2</f>
        <v>55</v>
      </c>
      <c r="M145" s="102">
        <v>858</v>
      </c>
      <c r="N145" s="163">
        <f>4*$M$2+$M$3</f>
        <v>40</v>
      </c>
      <c r="O145" s="102">
        <v>884</v>
      </c>
      <c r="P145" s="163">
        <f>M4+M3+3*M2</f>
        <v>135</v>
      </c>
      <c r="Q145" s="102">
        <v>910</v>
      </c>
      <c r="R145" s="165">
        <f>4*$M$2+$M$3</f>
        <v>40</v>
      </c>
    </row>
    <row r="146" spans="1:18" x14ac:dyDescent="0.25">
      <c r="A146" s="207"/>
      <c r="B146" s="208"/>
      <c r="C146" s="102">
        <v>729</v>
      </c>
      <c r="D146" s="163">
        <f>2*M3+3*M2</f>
        <v>55</v>
      </c>
      <c r="E146" s="102">
        <v>755</v>
      </c>
      <c r="F146" s="163">
        <f>M4+M3+3*M2</f>
        <v>135</v>
      </c>
      <c r="G146" s="102">
        <v>781</v>
      </c>
      <c r="H146" s="163">
        <f>4*$M$2+$M$3</f>
        <v>40</v>
      </c>
      <c r="I146" s="102">
        <v>807</v>
      </c>
      <c r="J146" s="164">
        <f>M5+M4+3*M2</f>
        <v>515</v>
      </c>
      <c r="K146" s="102">
        <v>833</v>
      </c>
      <c r="L146" s="162">
        <f>L3+M3+3*M2</f>
        <v>135</v>
      </c>
      <c r="M146" s="102">
        <v>859</v>
      </c>
      <c r="N146" s="162">
        <f>2*L3+3*L2</f>
        <v>320</v>
      </c>
      <c r="O146" s="102">
        <v>885</v>
      </c>
      <c r="P146" s="163">
        <f>4*$M$2+$M$3</f>
        <v>40</v>
      </c>
      <c r="Q146" s="102">
        <v>911</v>
      </c>
      <c r="R146" s="165">
        <f>2*M3+3*M2</f>
        <v>55</v>
      </c>
    </row>
    <row r="147" spans="1:18" x14ac:dyDescent="0.25">
      <c r="A147" s="207"/>
      <c r="B147" s="208"/>
      <c r="C147" s="102">
        <v>730</v>
      </c>
      <c r="D147" s="163">
        <f>4*$M$2+$M$3</f>
        <v>40</v>
      </c>
      <c r="E147" s="102">
        <v>756</v>
      </c>
      <c r="F147" s="163">
        <f>4*$M$2+$M$3</f>
        <v>40</v>
      </c>
      <c r="G147" s="102">
        <v>782</v>
      </c>
      <c r="H147" s="163">
        <f>4*$M$2+$M$3</f>
        <v>40</v>
      </c>
      <c r="I147" s="102">
        <v>808</v>
      </c>
      <c r="J147" s="163">
        <f>4*$M$2+$M$3</f>
        <v>40</v>
      </c>
      <c r="K147" s="102">
        <v>834</v>
      </c>
      <c r="L147" s="163">
        <f>4*$M$2+$M$3</f>
        <v>40</v>
      </c>
      <c r="M147" s="102">
        <v>860</v>
      </c>
      <c r="N147" s="164">
        <f>M5+M3+3*M2</f>
        <v>435</v>
      </c>
      <c r="O147" s="102">
        <v>886</v>
      </c>
      <c r="P147" s="163">
        <f>4*$M$2+$M$3</f>
        <v>40</v>
      </c>
      <c r="Q147" s="102">
        <v>912</v>
      </c>
      <c r="R147" s="165">
        <f>4*$M$2+$M$3</f>
        <v>40</v>
      </c>
    </row>
    <row r="148" spans="1:18" x14ac:dyDescent="0.25">
      <c r="A148" s="34" t="s">
        <v>16</v>
      </c>
      <c r="B148" s="35">
        <v>13</v>
      </c>
      <c r="C148" s="102">
        <v>731</v>
      </c>
      <c r="D148" s="162">
        <f>M3+L2+3*M2</f>
        <v>75</v>
      </c>
      <c r="E148" s="102">
        <v>757</v>
      </c>
      <c r="F148" s="164">
        <f>M5+M3+3*M2</f>
        <v>435</v>
      </c>
      <c r="G148" s="102">
        <v>783</v>
      </c>
      <c r="H148" s="162">
        <f>M3+L2+3*M2</f>
        <v>75</v>
      </c>
      <c r="I148" s="102">
        <v>809</v>
      </c>
      <c r="J148" s="163">
        <f>4*$M$2+$M$3</f>
        <v>40</v>
      </c>
      <c r="K148" s="102">
        <v>835</v>
      </c>
      <c r="L148" s="164">
        <f>M5+M3+3*M2</f>
        <v>435</v>
      </c>
      <c r="M148" s="102">
        <v>861</v>
      </c>
      <c r="N148" s="163">
        <f>4*$M$2+$M$3</f>
        <v>40</v>
      </c>
      <c r="O148" s="102">
        <v>887</v>
      </c>
      <c r="P148" s="163">
        <f>4*$M$2+$M$3</f>
        <v>40</v>
      </c>
      <c r="Q148" s="102">
        <v>913</v>
      </c>
      <c r="R148" s="165">
        <f>2*M3+3*M2</f>
        <v>55</v>
      </c>
    </row>
    <row r="149" spans="1:18" x14ac:dyDescent="0.25">
      <c r="A149" s="34" t="s">
        <v>16</v>
      </c>
      <c r="B149" s="35">
        <v>27</v>
      </c>
      <c r="C149" s="102">
        <v>732</v>
      </c>
      <c r="D149" s="163">
        <f>4*$M$2+$M$3</f>
        <v>40</v>
      </c>
      <c r="E149" s="102">
        <v>758</v>
      </c>
      <c r="F149" s="163">
        <f>4*$M$2+$M$3</f>
        <v>40</v>
      </c>
      <c r="G149" s="102">
        <v>784</v>
      </c>
      <c r="H149" s="163">
        <f>4*$M$2+$M$3</f>
        <v>40</v>
      </c>
      <c r="I149" s="102">
        <v>810</v>
      </c>
      <c r="J149" s="163">
        <f>4*$M$2+$M$3</f>
        <v>40</v>
      </c>
      <c r="K149" s="102">
        <v>836</v>
      </c>
      <c r="L149" s="163">
        <f>4*$M$2+$M$3</f>
        <v>40</v>
      </c>
      <c r="M149" s="102">
        <v>862</v>
      </c>
      <c r="N149" s="163">
        <f>4*$M$2+$M$3</f>
        <v>40</v>
      </c>
      <c r="O149" s="102">
        <v>888</v>
      </c>
      <c r="P149" s="163">
        <f>4*$M$2+$M$3</f>
        <v>40</v>
      </c>
      <c r="Q149" s="102">
        <v>914</v>
      </c>
      <c r="R149" s="165">
        <f>4*$M$2+$M$3</f>
        <v>40</v>
      </c>
    </row>
    <row r="150" spans="1:18" x14ac:dyDescent="0.25">
      <c r="A150" s="34" t="s">
        <v>16</v>
      </c>
      <c r="B150" s="35">
        <v>27</v>
      </c>
      <c r="C150" s="102">
        <v>733</v>
      </c>
      <c r="D150" s="163">
        <f>4*$M$2+$M$3</f>
        <v>40</v>
      </c>
      <c r="E150" s="102">
        <v>759</v>
      </c>
      <c r="F150" s="163">
        <f>4*$M$2+$M$3</f>
        <v>40</v>
      </c>
      <c r="G150" s="102">
        <v>785</v>
      </c>
      <c r="H150" s="163">
        <f>M4+4*M2</f>
        <v>120</v>
      </c>
      <c r="I150" s="102">
        <v>811</v>
      </c>
      <c r="J150" s="163">
        <f>4*$M$2+$M$3</f>
        <v>40</v>
      </c>
      <c r="K150" s="102">
        <v>837</v>
      </c>
      <c r="L150" s="162">
        <f>L4+M3+3*M2</f>
        <v>435</v>
      </c>
      <c r="M150" s="102">
        <v>863</v>
      </c>
      <c r="N150" s="163">
        <f>4*$M$2+$M$3</f>
        <v>40</v>
      </c>
      <c r="O150" s="102">
        <v>889</v>
      </c>
      <c r="P150" s="163">
        <f>4*$M$2+$M$3</f>
        <v>40</v>
      </c>
      <c r="Q150" s="102">
        <v>915</v>
      </c>
      <c r="R150" s="165">
        <f>4*$M$2+$M$3</f>
        <v>40</v>
      </c>
    </row>
    <row r="151" spans="1:18" x14ac:dyDescent="0.25">
      <c r="A151" s="34" t="s">
        <v>16</v>
      </c>
      <c r="B151" s="35">
        <v>23</v>
      </c>
      <c r="C151" s="102">
        <v>734</v>
      </c>
      <c r="D151" s="163">
        <f>M4+M3+3*M2</f>
        <v>135</v>
      </c>
      <c r="E151" s="102">
        <v>760</v>
      </c>
      <c r="F151" s="163">
        <f>4*$M$2+$M$3</f>
        <v>40</v>
      </c>
      <c r="G151" s="102">
        <v>786</v>
      </c>
      <c r="H151" s="163">
        <f>4*$M$2+$M$3</f>
        <v>40</v>
      </c>
      <c r="I151" s="102">
        <v>812</v>
      </c>
      <c r="J151" s="162">
        <f>M3+3*M2+L2</f>
        <v>75</v>
      </c>
      <c r="K151" s="102">
        <v>838</v>
      </c>
      <c r="L151" s="163">
        <f>2*M3+3*M2</f>
        <v>55</v>
      </c>
      <c r="M151" s="102">
        <v>864</v>
      </c>
      <c r="N151" s="162">
        <f>M4+M3+L2+2*M2</f>
        <v>170</v>
      </c>
      <c r="O151" s="102">
        <v>890</v>
      </c>
      <c r="P151" s="162">
        <f>M3+L3+3*M2</f>
        <v>135</v>
      </c>
      <c r="Q151" s="102">
        <v>916</v>
      </c>
      <c r="R151" s="165">
        <f>M4+M3+3*M2</f>
        <v>135</v>
      </c>
    </row>
    <row r="152" spans="1:18" x14ac:dyDescent="0.25">
      <c r="A152" s="34" t="s">
        <v>16</v>
      </c>
      <c r="B152" s="160">
        <v>14</v>
      </c>
      <c r="C152" s="102">
        <v>735</v>
      </c>
      <c r="D152" s="163">
        <f>2*M3+3*M2</f>
        <v>55</v>
      </c>
      <c r="E152" s="102">
        <v>761</v>
      </c>
      <c r="F152" s="166">
        <f>M4+M3+3*M2</f>
        <v>135</v>
      </c>
      <c r="G152" s="102">
        <v>787</v>
      </c>
      <c r="H152" s="163">
        <f>2*M3+3*M2</f>
        <v>55</v>
      </c>
      <c r="I152" s="102">
        <v>813</v>
      </c>
      <c r="J152" s="162">
        <f>M3+L3+3*M2</f>
        <v>135</v>
      </c>
      <c r="K152" s="102">
        <v>839</v>
      </c>
      <c r="L152" s="162">
        <f>M3+3*M2+L2</f>
        <v>75</v>
      </c>
      <c r="M152" s="102">
        <v>865</v>
      </c>
      <c r="N152" s="163">
        <f>2*M3+3*M2</f>
        <v>55</v>
      </c>
      <c r="O152" s="102">
        <v>891</v>
      </c>
      <c r="P152" s="163">
        <f t="shared" ref="P152:P161" si="13">4*$M$2+$M$3</f>
        <v>40</v>
      </c>
      <c r="Q152" s="102">
        <v>917</v>
      </c>
      <c r="R152" s="165">
        <f>4*$M$2+$M$3</f>
        <v>40</v>
      </c>
    </row>
    <row r="153" spans="1:18" x14ac:dyDescent="0.25">
      <c r="A153" s="34" t="s">
        <v>16</v>
      </c>
      <c r="B153" s="51">
        <v>26</v>
      </c>
      <c r="C153" s="102">
        <v>736</v>
      </c>
      <c r="D153" s="163">
        <f>M4+4*M2</f>
        <v>120</v>
      </c>
      <c r="E153" s="102">
        <v>762</v>
      </c>
      <c r="F153" s="162">
        <f>L3+M3+3*M2</f>
        <v>135</v>
      </c>
      <c r="G153" s="102">
        <v>788</v>
      </c>
      <c r="H153" s="162">
        <f>L3+M3+3*M2</f>
        <v>135</v>
      </c>
      <c r="I153" s="102">
        <v>814</v>
      </c>
      <c r="J153" s="163">
        <f>M4+M3+3*M2</f>
        <v>135</v>
      </c>
      <c r="K153" s="102">
        <v>840</v>
      </c>
      <c r="L153" s="163">
        <f>M4+M3+3*M2</f>
        <v>135</v>
      </c>
      <c r="M153" s="102">
        <v>866</v>
      </c>
      <c r="N153" s="163">
        <f>4*$M$2+$M$3</f>
        <v>40</v>
      </c>
      <c r="O153" s="102">
        <v>892</v>
      </c>
      <c r="P153" s="163">
        <f t="shared" si="13"/>
        <v>40</v>
      </c>
      <c r="Q153" s="102">
        <v>918</v>
      </c>
      <c r="R153" s="165">
        <f>4*$M$2+$M$3</f>
        <v>40</v>
      </c>
    </row>
    <row r="154" spans="1:18" x14ac:dyDescent="0.25">
      <c r="A154" s="34" t="s">
        <v>16</v>
      </c>
      <c r="B154" s="52">
        <v>24</v>
      </c>
      <c r="C154" s="102">
        <v>737</v>
      </c>
      <c r="D154" s="163">
        <f>4*$M$2+$M$3</f>
        <v>40</v>
      </c>
      <c r="E154" s="102">
        <v>763</v>
      </c>
      <c r="F154" s="163">
        <f>2*M3+3*M2</f>
        <v>55</v>
      </c>
      <c r="G154" s="102">
        <v>789</v>
      </c>
      <c r="H154" s="163">
        <f>4*$M$2+$M$3</f>
        <v>40</v>
      </c>
      <c r="I154" s="102">
        <v>815</v>
      </c>
      <c r="J154" s="163">
        <f>4*$M$2+$M$3</f>
        <v>40</v>
      </c>
      <c r="K154" s="102">
        <v>841</v>
      </c>
      <c r="L154" s="162">
        <f>M3+L2+3*M2</f>
        <v>75</v>
      </c>
      <c r="M154" s="102">
        <v>867</v>
      </c>
      <c r="N154" s="163">
        <f>4*$M$2+$M$3</f>
        <v>40</v>
      </c>
      <c r="O154" s="102">
        <v>893</v>
      </c>
      <c r="P154" s="163">
        <f t="shared" si="13"/>
        <v>40</v>
      </c>
      <c r="Q154" s="102">
        <v>919</v>
      </c>
      <c r="R154" s="165">
        <f>4*$M$2+$M$3</f>
        <v>40</v>
      </c>
    </row>
    <row r="155" spans="1:18" x14ac:dyDescent="0.25">
      <c r="A155" s="34" t="s">
        <v>16</v>
      </c>
      <c r="B155" s="53">
        <v>2</v>
      </c>
      <c r="C155" s="102">
        <v>738</v>
      </c>
      <c r="D155" s="163">
        <f>4*$M$2+$M$3</f>
        <v>40</v>
      </c>
      <c r="E155" s="102">
        <v>764</v>
      </c>
      <c r="F155" s="163">
        <f>4*$M$2+$M$3</f>
        <v>40</v>
      </c>
      <c r="G155" s="102">
        <v>790</v>
      </c>
      <c r="H155" s="163">
        <f>4*$M$2+$M$3</f>
        <v>40</v>
      </c>
      <c r="I155" s="102">
        <v>816</v>
      </c>
      <c r="J155" s="163">
        <f>4*$M$2+$M$3</f>
        <v>40</v>
      </c>
      <c r="K155" s="102">
        <v>842</v>
      </c>
      <c r="L155" s="162">
        <f>L4+2*M3+2*M2</f>
        <v>450</v>
      </c>
      <c r="M155" s="102">
        <v>868</v>
      </c>
      <c r="N155" s="163">
        <f>4*$M$2+$M$3</f>
        <v>40</v>
      </c>
      <c r="O155" s="102">
        <v>894</v>
      </c>
      <c r="P155" s="163">
        <f t="shared" si="13"/>
        <v>40</v>
      </c>
      <c r="Q155" s="102">
        <v>920</v>
      </c>
      <c r="R155" s="165">
        <f>4*$M$2+$M$3</f>
        <v>40</v>
      </c>
    </row>
    <row r="156" spans="1:18" ht="15.75" thickBot="1" x14ac:dyDescent="0.3">
      <c r="A156" s="34" t="s">
        <v>16</v>
      </c>
      <c r="B156" s="54">
        <v>36</v>
      </c>
      <c r="C156" s="102">
        <v>739</v>
      </c>
      <c r="D156" s="163">
        <f>4*$M$2+$M$3</f>
        <v>40</v>
      </c>
      <c r="E156" s="102">
        <v>765</v>
      </c>
      <c r="F156" s="162">
        <f>L4+M4+M3+2*M2</f>
        <v>530</v>
      </c>
      <c r="G156" s="102">
        <v>791</v>
      </c>
      <c r="H156" s="163">
        <f>M4+M3+3*M2</f>
        <v>135</v>
      </c>
      <c r="I156" s="102">
        <v>817</v>
      </c>
      <c r="J156" s="162">
        <f>2*M4+M3+L3+M2</f>
        <v>325</v>
      </c>
      <c r="K156" s="102">
        <v>843</v>
      </c>
      <c r="L156" s="163">
        <f>M4+M3+3*M2</f>
        <v>135</v>
      </c>
      <c r="M156" s="102">
        <v>869</v>
      </c>
      <c r="N156" s="162">
        <f>2*M3+L2+2*M2</f>
        <v>90</v>
      </c>
      <c r="O156" s="102">
        <v>895</v>
      </c>
      <c r="P156" s="163">
        <f t="shared" si="13"/>
        <v>40</v>
      </c>
      <c r="Q156" s="102">
        <v>921</v>
      </c>
      <c r="R156" s="168">
        <f>M4+M3+3*M2</f>
        <v>135</v>
      </c>
    </row>
    <row r="157" spans="1:18" ht="15.75" thickBot="1" x14ac:dyDescent="0.3">
      <c r="A157" s="41" t="s">
        <v>15</v>
      </c>
      <c r="B157" s="33">
        <f>AVERAGE(B148:B156)</f>
        <v>21.333333333333332</v>
      </c>
      <c r="C157" s="102">
        <v>740</v>
      </c>
      <c r="D157" s="163">
        <f>M4+M3+3*M2</f>
        <v>135</v>
      </c>
      <c r="E157" s="102">
        <v>766</v>
      </c>
      <c r="F157" s="163">
        <f>4*$M$2+$M$3</f>
        <v>40</v>
      </c>
      <c r="G157" s="102">
        <v>792</v>
      </c>
      <c r="H157" s="163">
        <f>4*$M$2+$M$3</f>
        <v>40</v>
      </c>
      <c r="I157" s="102">
        <v>818</v>
      </c>
      <c r="J157" s="163">
        <f>4*$M$2+$M$3</f>
        <v>40</v>
      </c>
      <c r="K157" s="102">
        <v>844</v>
      </c>
      <c r="L157" s="163">
        <f>4*$M$2+$M$3</f>
        <v>40</v>
      </c>
      <c r="M157" s="102">
        <v>870</v>
      </c>
      <c r="N157" s="163">
        <f>2*M4+3*M2</f>
        <v>215</v>
      </c>
      <c r="O157" s="102">
        <v>896</v>
      </c>
      <c r="P157" s="163">
        <f t="shared" si="13"/>
        <v>40</v>
      </c>
      <c r="Q157" s="102">
        <v>922</v>
      </c>
      <c r="R157" s="169">
        <f>M3+L3+3*M2</f>
        <v>135</v>
      </c>
    </row>
    <row r="158" spans="1:18" x14ac:dyDescent="0.25">
      <c r="A158" s="209" t="s">
        <v>55</v>
      </c>
      <c r="B158" s="210"/>
      <c r="C158" s="102">
        <v>741</v>
      </c>
      <c r="D158" s="163">
        <f>4*$M$2+$M$3</f>
        <v>40</v>
      </c>
      <c r="E158" s="102">
        <v>767</v>
      </c>
      <c r="F158" s="163">
        <f>M4+M3+3*M2</f>
        <v>135</v>
      </c>
      <c r="G158" s="102">
        <v>793</v>
      </c>
      <c r="H158" s="162">
        <f>M3+L2+3*M2</f>
        <v>75</v>
      </c>
      <c r="I158" s="102">
        <v>819</v>
      </c>
      <c r="J158" s="163">
        <f>4*$M$2+$M$3</f>
        <v>40</v>
      </c>
      <c r="K158" s="102">
        <v>845</v>
      </c>
      <c r="L158" s="163">
        <f>M4+M3+3*M2</f>
        <v>135</v>
      </c>
      <c r="M158" s="102">
        <v>871</v>
      </c>
      <c r="N158" s="163">
        <f>M4+M3+3*M2</f>
        <v>135</v>
      </c>
      <c r="O158" s="102">
        <v>897</v>
      </c>
      <c r="P158" s="163">
        <f t="shared" si="13"/>
        <v>40</v>
      </c>
      <c r="Q158" s="102">
        <v>923</v>
      </c>
      <c r="R158" s="165">
        <f>4*$M$2+$M$3</f>
        <v>40</v>
      </c>
    </row>
    <row r="159" spans="1:18" ht="15.75" thickBot="1" x14ac:dyDescent="0.3">
      <c r="A159" s="211" t="s">
        <v>51</v>
      </c>
      <c r="B159" s="212"/>
      <c r="C159" s="102">
        <v>742</v>
      </c>
      <c r="D159" s="163">
        <f>4*$M$2+$M$3</f>
        <v>40</v>
      </c>
      <c r="E159" s="102">
        <v>768</v>
      </c>
      <c r="F159" s="163">
        <f>4*$M$2+$M$3</f>
        <v>40</v>
      </c>
      <c r="G159" s="102">
        <v>794</v>
      </c>
      <c r="H159" s="163">
        <f>4*$M$2+$M$3</f>
        <v>40</v>
      </c>
      <c r="I159" s="102">
        <v>820</v>
      </c>
      <c r="J159" s="163">
        <f>4*$M$2+$M$3</f>
        <v>40</v>
      </c>
      <c r="K159" s="102">
        <v>846</v>
      </c>
      <c r="L159" s="163">
        <f>4*$M$2+$M$3</f>
        <v>40</v>
      </c>
      <c r="M159" s="102">
        <v>872</v>
      </c>
      <c r="N159" s="163">
        <f>M4+M3+3*M2</f>
        <v>135</v>
      </c>
      <c r="O159" s="102">
        <v>898</v>
      </c>
      <c r="P159" s="163">
        <f t="shared" si="13"/>
        <v>40</v>
      </c>
      <c r="Q159" s="102">
        <v>924</v>
      </c>
      <c r="R159" s="165">
        <f>4*$M$2+$M$3</f>
        <v>40</v>
      </c>
    </row>
    <row r="160" spans="1:18" x14ac:dyDescent="0.25">
      <c r="A160" s="213" t="s">
        <v>56</v>
      </c>
      <c r="B160" s="214"/>
      <c r="C160" s="102">
        <v>743</v>
      </c>
      <c r="D160" s="163">
        <f>4*$M$2+$M$3</f>
        <v>40</v>
      </c>
      <c r="E160" s="102">
        <v>769</v>
      </c>
      <c r="F160" s="163">
        <f>M4+2*M3+2*M2</f>
        <v>150</v>
      </c>
      <c r="G160" s="102">
        <v>795</v>
      </c>
      <c r="H160" s="163">
        <f>4*$M$2+$M$3</f>
        <v>40</v>
      </c>
      <c r="I160" s="102">
        <v>821</v>
      </c>
      <c r="J160" s="166">
        <f>2*M3+3*M2</f>
        <v>55</v>
      </c>
      <c r="K160" s="102">
        <v>847</v>
      </c>
      <c r="L160" s="163">
        <f>4*$M$2+$M$3</f>
        <v>40</v>
      </c>
      <c r="M160" s="102">
        <v>873</v>
      </c>
      <c r="N160" s="163">
        <f>4*$M$2+$M$3</f>
        <v>40</v>
      </c>
      <c r="O160" s="102">
        <v>899</v>
      </c>
      <c r="P160" s="163">
        <f t="shared" si="13"/>
        <v>40</v>
      </c>
      <c r="Q160" s="102">
        <v>925</v>
      </c>
      <c r="R160" s="167">
        <f>M5+M4+M3+2*M2</f>
        <v>530</v>
      </c>
    </row>
    <row r="161" spans="1:18" ht="15.75" thickBot="1" x14ac:dyDescent="0.3">
      <c r="A161" s="215" t="s">
        <v>50</v>
      </c>
      <c r="B161" s="216"/>
      <c r="C161" s="102">
        <v>744</v>
      </c>
      <c r="D161" s="163">
        <f>4*$M$2+$M$3</f>
        <v>40</v>
      </c>
      <c r="E161" s="102">
        <v>770</v>
      </c>
      <c r="F161" s="164">
        <f>M5+4*M2</f>
        <v>420</v>
      </c>
      <c r="G161" s="102">
        <v>796</v>
      </c>
      <c r="H161" s="162">
        <f>M3+L2+3*M2</f>
        <v>75</v>
      </c>
      <c r="I161" s="102">
        <v>822</v>
      </c>
      <c r="J161" s="162">
        <f>L5+M3+3*M2</f>
        <v>1635</v>
      </c>
      <c r="K161" s="102">
        <v>848</v>
      </c>
      <c r="L161" s="163">
        <f>2*M3+3*M2</f>
        <v>55</v>
      </c>
      <c r="M161" s="102">
        <v>874</v>
      </c>
      <c r="N161" s="162">
        <f>L3+M3+3*M2</f>
        <v>135</v>
      </c>
      <c r="O161" s="102">
        <v>900</v>
      </c>
      <c r="P161" s="163">
        <f t="shared" si="13"/>
        <v>40</v>
      </c>
      <c r="Q161" s="102">
        <v>926</v>
      </c>
      <c r="R161" s="170">
        <f>M3+L3+3*M2</f>
        <v>135</v>
      </c>
    </row>
    <row r="162" spans="1:18" x14ac:dyDescent="0.25">
      <c r="A162" s="217" t="s">
        <v>57</v>
      </c>
      <c r="B162" s="218"/>
      <c r="C162" s="102">
        <v>745</v>
      </c>
      <c r="D162" s="163">
        <f>4*$M$2+$M$3</f>
        <v>40</v>
      </c>
      <c r="E162" s="102">
        <v>771</v>
      </c>
      <c r="F162" s="163">
        <f>4*$M$2+$M$3</f>
        <v>40</v>
      </c>
      <c r="G162" s="102">
        <v>797</v>
      </c>
      <c r="H162" s="162">
        <f>M3+L2+3*M2</f>
        <v>75</v>
      </c>
      <c r="I162" s="102">
        <v>823</v>
      </c>
      <c r="J162" s="163">
        <f>4*$M$2+$M$3</f>
        <v>40</v>
      </c>
      <c r="K162" s="102">
        <v>849</v>
      </c>
      <c r="L162" s="163">
        <f>4*$M$2+$M$3</f>
        <v>40</v>
      </c>
      <c r="M162" s="102">
        <v>875</v>
      </c>
      <c r="N162" s="163">
        <f>4*$M$2+$M$3</f>
        <v>40</v>
      </c>
      <c r="O162" s="102">
        <v>901</v>
      </c>
      <c r="P162" s="166">
        <f>M4+M3+3*M2</f>
        <v>135</v>
      </c>
      <c r="Q162" s="102">
        <v>927</v>
      </c>
      <c r="R162" s="165">
        <f>4*$M$2+$M$3</f>
        <v>40</v>
      </c>
    </row>
    <row r="163" spans="1:18" ht="15.75" thickBot="1" x14ac:dyDescent="0.3">
      <c r="A163" s="203">
        <f>AVERAGE(D138:D163,F138:F163,H138:H163,J138:J163,L138:L163,N138:N163,P138:P163,R138:R163)</f>
        <v>108.34134615384616</v>
      </c>
      <c r="B163" s="204"/>
      <c r="C163" s="103">
        <v>746</v>
      </c>
      <c r="D163" s="171">
        <f>L3+4*M2</f>
        <v>120</v>
      </c>
      <c r="E163" s="103">
        <v>772</v>
      </c>
      <c r="F163" s="172">
        <f>4*$M$2+$M$3</f>
        <v>40</v>
      </c>
      <c r="G163" s="103">
        <v>798</v>
      </c>
      <c r="H163" s="172">
        <f>4*$M$2+$M$3</f>
        <v>40</v>
      </c>
      <c r="I163" s="103">
        <v>824</v>
      </c>
      <c r="J163" s="172">
        <f>M4+M3+3*M2</f>
        <v>135</v>
      </c>
      <c r="K163" s="103">
        <v>850</v>
      </c>
      <c r="L163" s="171">
        <f>L3+M3+3*M2</f>
        <v>135</v>
      </c>
      <c r="M163" s="103">
        <v>876</v>
      </c>
      <c r="N163" s="172">
        <f>4*$M$2+$M$3</f>
        <v>40</v>
      </c>
      <c r="O163" s="103">
        <v>902</v>
      </c>
      <c r="P163" s="172">
        <f>4*$M$2+$M$3</f>
        <v>40</v>
      </c>
      <c r="Q163" s="103">
        <v>928</v>
      </c>
      <c r="R163" s="173">
        <f>4*$M$2+$M$3</f>
        <v>40</v>
      </c>
    </row>
    <row r="165" spans="1:18" ht="15.75" thickBot="1" x14ac:dyDescent="0.3"/>
    <row r="166" spans="1:18" x14ac:dyDescent="0.25">
      <c r="A166" s="196" t="s">
        <v>13</v>
      </c>
      <c r="B166" s="197"/>
      <c r="C166" s="142" t="s">
        <v>18</v>
      </c>
      <c r="D166" s="142" t="s">
        <v>12</v>
      </c>
      <c r="E166" s="142" t="s">
        <v>18</v>
      </c>
      <c r="F166" s="142" t="s">
        <v>12</v>
      </c>
      <c r="G166" s="142" t="s">
        <v>18</v>
      </c>
      <c r="H166" s="142" t="s">
        <v>12</v>
      </c>
      <c r="I166" s="142" t="s">
        <v>18</v>
      </c>
      <c r="J166" s="142" t="s">
        <v>12</v>
      </c>
      <c r="K166" s="142" t="s">
        <v>18</v>
      </c>
      <c r="L166" s="142" t="s">
        <v>12</v>
      </c>
      <c r="M166" s="142" t="s">
        <v>18</v>
      </c>
      <c r="N166" s="142" t="s">
        <v>12</v>
      </c>
      <c r="O166" s="142" t="s">
        <v>18</v>
      </c>
      <c r="P166" s="142" t="s">
        <v>12</v>
      </c>
      <c r="Q166" s="142" t="s">
        <v>18</v>
      </c>
      <c r="R166" s="143" t="s">
        <v>12</v>
      </c>
    </row>
    <row r="167" spans="1:18" x14ac:dyDescent="0.25">
      <c r="A167" s="198"/>
      <c r="B167" s="199"/>
      <c r="C167" s="119">
        <v>929</v>
      </c>
      <c r="D167" s="120">
        <f>2*$M$3+3*$M$2</f>
        <v>55</v>
      </c>
      <c r="E167" s="119">
        <v>954</v>
      </c>
      <c r="F167" s="120">
        <f>$M$3+4*$M$2</f>
        <v>40</v>
      </c>
      <c r="G167" s="119">
        <v>979</v>
      </c>
      <c r="H167" s="120">
        <f>$M$3+4*$M$2</f>
        <v>40</v>
      </c>
      <c r="I167" s="119">
        <v>1004</v>
      </c>
      <c r="J167" s="120">
        <f>$M$3+4*$M$2</f>
        <v>40</v>
      </c>
      <c r="K167" s="119">
        <v>1029</v>
      </c>
      <c r="L167" s="120">
        <f>$M$3+4*$M$2</f>
        <v>40</v>
      </c>
      <c r="M167" s="119">
        <v>1053</v>
      </c>
      <c r="N167" s="120">
        <f>$M$3+4*$M$2</f>
        <v>40</v>
      </c>
      <c r="O167" s="119">
        <v>1078</v>
      </c>
      <c r="P167" s="123">
        <f>L3+M3+3*M2</f>
        <v>135</v>
      </c>
      <c r="Q167" s="119">
        <v>1103</v>
      </c>
      <c r="R167" s="144">
        <f>$M$3+4*$M$2</f>
        <v>40</v>
      </c>
    </row>
    <row r="168" spans="1:18" x14ac:dyDescent="0.25">
      <c r="A168" s="198"/>
      <c r="B168" s="199"/>
      <c r="C168" s="119">
        <v>930</v>
      </c>
      <c r="D168" s="120">
        <f>$M$3+4*$M$2</f>
        <v>40</v>
      </c>
      <c r="E168" s="119">
        <v>955</v>
      </c>
      <c r="F168" s="120">
        <f>$M$3+4*$M$2</f>
        <v>40</v>
      </c>
      <c r="G168" s="119">
        <v>980</v>
      </c>
      <c r="H168" s="120">
        <f>$M$3+4*$M$2</f>
        <v>40</v>
      </c>
      <c r="I168" s="119">
        <v>1005</v>
      </c>
      <c r="J168" s="120">
        <f>2*$M$3+3*$M$2</f>
        <v>55</v>
      </c>
      <c r="K168" s="119">
        <v>1030</v>
      </c>
      <c r="L168" s="120">
        <f>$M$3+4*$M$2</f>
        <v>40</v>
      </c>
      <c r="M168" s="119">
        <v>1054</v>
      </c>
      <c r="N168" s="120">
        <f>2*$M$3+3*$M$2</f>
        <v>55</v>
      </c>
      <c r="O168" s="119">
        <v>1079</v>
      </c>
      <c r="P168" s="123">
        <f>L3+M3+3*M2</f>
        <v>135</v>
      </c>
      <c r="Q168" s="119">
        <v>1104</v>
      </c>
      <c r="R168" s="145">
        <f>M3+L2+3*M2</f>
        <v>75</v>
      </c>
    </row>
    <row r="169" spans="1:18" x14ac:dyDescent="0.25">
      <c r="A169" s="198"/>
      <c r="B169" s="199"/>
      <c r="C169" s="119">
        <v>931</v>
      </c>
      <c r="D169" s="120">
        <f>$M$3+4*$M$2</f>
        <v>40</v>
      </c>
      <c r="E169" s="119">
        <v>956</v>
      </c>
      <c r="F169" s="120">
        <f>$M$3+4*$M$2</f>
        <v>40</v>
      </c>
      <c r="G169" s="119">
        <v>981</v>
      </c>
      <c r="H169" s="123">
        <f>L4+M3+3*M2</f>
        <v>435</v>
      </c>
      <c r="I169" s="119">
        <v>1006</v>
      </c>
      <c r="J169" s="121">
        <f>M5+M4+3*M2</f>
        <v>515</v>
      </c>
      <c r="K169" s="119">
        <v>1031</v>
      </c>
      <c r="L169" s="120">
        <f>$M$3+4*$M$2</f>
        <v>40</v>
      </c>
      <c r="M169" s="119">
        <v>1055</v>
      </c>
      <c r="N169" s="120">
        <f>$M$3+4*$M$2</f>
        <v>40</v>
      </c>
      <c r="O169" s="119">
        <v>1080</v>
      </c>
      <c r="P169" s="131">
        <f>M5+M3+3*M2</f>
        <v>435</v>
      </c>
      <c r="Q169" s="119">
        <v>1105</v>
      </c>
      <c r="R169" s="144">
        <f>M4+4*M2</f>
        <v>120</v>
      </c>
    </row>
    <row r="170" spans="1:18" x14ac:dyDescent="0.25">
      <c r="A170" s="198"/>
      <c r="B170" s="199"/>
      <c r="C170" s="119">
        <v>932</v>
      </c>
      <c r="D170" s="120">
        <f>M4+M3+3*M2</f>
        <v>135</v>
      </c>
      <c r="E170" s="119">
        <v>957</v>
      </c>
      <c r="F170" s="120">
        <f>3*M3+2*M2</f>
        <v>70</v>
      </c>
      <c r="G170" s="119">
        <v>982</v>
      </c>
      <c r="H170" s="123">
        <f>M4+M3+L2+2*M2</f>
        <v>170</v>
      </c>
      <c r="I170" s="119">
        <v>1007</v>
      </c>
      <c r="J170" s="120">
        <f>$M$3+4*$M$2</f>
        <v>40</v>
      </c>
      <c r="K170" s="119">
        <v>1032</v>
      </c>
      <c r="L170" s="123">
        <f>M3+L2+3*M2</f>
        <v>75</v>
      </c>
      <c r="M170" s="119">
        <v>1056</v>
      </c>
      <c r="N170" s="120">
        <f>$M$3+4*$M$2</f>
        <v>40</v>
      </c>
      <c r="O170" s="119">
        <v>1081</v>
      </c>
      <c r="P170" s="120">
        <f>2*$M$3+3*$M$2</f>
        <v>55</v>
      </c>
      <c r="Q170" s="119">
        <v>1106</v>
      </c>
      <c r="R170" s="146">
        <f>M5+M3+3*M2</f>
        <v>435</v>
      </c>
    </row>
    <row r="171" spans="1:18" x14ac:dyDescent="0.25">
      <c r="A171" s="198"/>
      <c r="B171" s="199"/>
      <c r="C171" s="119">
        <v>933</v>
      </c>
      <c r="D171" s="123">
        <f>M3+L2+3*M2</f>
        <v>75</v>
      </c>
      <c r="E171" s="119">
        <v>958</v>
      </c>
      <c r="F171" s="120">
        <f>$M$3+4*$M$2</f>
        <v>40</v>
      </c>
      <c r="G171" s="119">
        <v>983</v>
      </c>
      <c r="H171" s="131">
        <f>M5+2*M3+2*M2</f>
        <v>450</v>
      </c>
      <c r="I171" s="119">
        <v>1008</v>
      </c>
      <c r="J171" s="120">
        <f>$M$3+4*$M$2</f>
        <v>40</v>
      </c>
      <c r="K171" s="119">
        <v>1033</v>
      </c>
      <c r="L171" s="121">
        <f>M5+M3+3*M2</f>
        <v>435</v>
      </c>
      <c r="M171" s="119">
        <v>1057</v>
      </c>
      <c r="N171" s="120">
        <f>M4+M3+3*M2</f>
        <v>135</v>
      </c>
      <c r="O171" s="119">
        <v>1082</v>
      </c>
      <c r="P171" s="120">
        <f>M4+M3+3*M2</f>
        <v>135</v>
      </c>
      <c r="Q171" s="119">
        <v>1107</v>
      </c>
      <c r="R171" s="147">
        <f>M3+L2+3*M2</f>
        <v>75</v>
      </c>
    </row>
    <row r="172" spans="1:18" x14ac:dyDescent="0.25">
      <c r="A172" s="198"/>
      <c r="B172" s="199"/>
      <c r="C172" s="119">
        <v>934</v>
      </c>
      <c r="D172" s="120">
        <f>$M$3+4*$M$2</f>
        <v>40</v>
      </c>
      <c r="E172" s="119">
        <v>959</v>
      </c>
      <c r="F172" s="123">
        <f>M3+L3+3*M2</f>
        <v>135</v>
      </c>
      <c r="G172" s="119">
        <v>984</v>
      </c>
      <c r="H172" s="120">
        <f>$M$3+4*$M$2</f>
        <v>40</v>
      </c>
      <c r="I172" s="119">
        <v>1009</v>
      </c>
      <c r="J172" s="120">
        <f>$M$3+4*$M$2</f>
        <v>40</v>
      </c>
      <c r="K172" s="119">
        <v>1034</v>
      </c>
      <c r="L172" s="123">
        <f>L3+2*M3+2*M2</f>
        <v>150</v>
      </c>
      <c r="M172" s="119">
        <v>1058</v>
      </c>
      <c r="N172" s="120">
        <f>$M$3+4*$M$2</f>
        <v>40</v>
      </c>
      <c r="O172" s="119">
        <v>1083</v>
      </c>
      <c r="P172" s="123">
        <f>2*L3+3*M2</f>
        <v>215</v>
      </c>
      <c r="Q172" s="119">
        <v>1108</v>
      </c>
      <c r="R172" s="144">
        <f>3*M3+2*M2</f>
        <v>70</v>
      </c>
    </row>
    <row r="173" spans="1:18" x14ac:dyDescent="0.25">
      <c r="A173" s="34" t="s">
        <v>16</v>
      </c>
      <c r="B173" s="35">
        <v>23</v>
      </c>
      <c r="C173" s="119">
        <v>935</v>
      </c>
      <c r="D173" s="120">
        <f>$M$3+4*$M$2</f>
        <v>40</v>
      </c>
      <c r="E173" s="119">
        <v>960</v>
      </c>
      <c r="F173" s="123">
        <f>M4+M3+L2+2*M2</f>
        <v>170</v>
      </c>
      <c r="G173" s="119">
        <v>985</v>
      </c>
      <c r="H173" s="120">
        <f>$M$3+4*$M$2</f>
        <v>40</v>
      </c>
      <c r="I173" s="119">
        <v>1010</v>
      </c>
      <c r="J173" s="121">
        <f>2*M5+2*M4+M2</f>
        <v>1005</v>
      </c>
      <c r="K173" s="119">
        <v>1035</v>
      </c>
      <c r="L173" s="120">
        <f>M4+2*M3+2*M2</f>
        <v>150</v>
      </c>
      <c r="M173" s="119">
        <v>1059</v>
      </c>
      <c r="N173" s="120">
        <f>2*$M$3+3*$M$2</f>
        <v>55</v>
      </c>
      <c r="O173" s="119">
        <v>1084</v>
      </c>
      <c r="P173" s="123">
        <f>L3+M3+3*M2</f>
        <v>135</v>
      </c>
      <c r="Q173" s="119">
        <v>1109</v>
      </c>
      <c r="R173" s="144">
        <f>2*$M$3+3*$M$2</f>
        <v>55</v>
      </c>
    </row>
    <row r="174" spans="1:18" x14ac:dyDescent="0.25">
      <c r="A174" s="34" t="s">
        <v>16</v>
      </c>
      <c r="B174" s="35">
        <v>32</v>
      </c>
      <c r="C174" s="119">
        <v>936</v>
      </c>
      <c r="D174" s="120">
        <f>$M$3+4*$M$2</f>
        <v>40</v>
      </c>
      <c r="E174" s="119">
        <v>961</v>
      </c>
      <c r="F174" s="120">
        <f>M4+M3+3*M2</f>
        <v>135</v>
      </c>
      <c r="G174" s="119">
        <v>986</v>
      </c>
      <c r="H174" s="120">
        <f>M4+4*M2</f>
        <v>120</v>
      </c>
      <c r="I174" s="119">
        <v>1011</v>
      </c>
      <c r="J174" s="120">
        <f>$M$3+4*$M$2</f>
        <v>40</v>
      </c>
      <c r="K174" s="119">
        <v>1036</v>
      </c>
      <c r="L174" s="120">
        <f>$M$3+4*$M$2</f>
        <v>40</v>
      </c>
      <c r="M174" s="119">
        <v>1060</v>
      </c>
      <c r="N174" s="120">
        <f t="shared" ref="N174:N179" si="14">$M$3+4*$M$2</f>
        <v>40</v>
      </c>
      <c r="O174" s="119">
        <v>1085</v>
      </c>
      <c r="P174" s="131">
        <f>M5+2*M3+2*M2</f>
        <v>450</v>
      </c>
      <c r="Q174" s="119">
        <v>1110</v>
      </c>
      <c r="R174" s="145">
        <f>L3+M3+3*M2</f>
        <v>135</v>
      </c>
    </row>
    <row r="175" spans="1:18" x14ac:dyDescent="0.25">
      <c r="A175" s="34" t="s">
        <v>16</v>
      </c>
      <c r="B175" s="35">
        <v>36</v>
      </c>
      <c r="C175" s="119">
        <v>937</v>
      </c>
      <c r="D175" s="120">
        <f>$M$3+4*$M$2</f>
        <v>40</v>
      </c>
      <c r="E175" s="119">
        <v>962</v>
      </c>
      <c r="F175" s="120">
        <f>$M$3+4*$M$2</f>
        <v>40</v>
      </c>
      <c r="G175" s="119">
        <v>987</v>
      </c>
      <c r="H175" s="120">
        <f>$M$3+4*$M$2</f>
        <v>40</v>
      </c>
      <c r="I175" s="119">
        <v>1012</v>
      </c>
      <c r="J175" s="120">
        <f>$M$3+4*$M$2</f>
        <v>40</v>
      </c>
      <c r="K175" s="119">
        <v>1037</v>
      </c>
      <c r="L175" s="120">
        <f>2*$M$3+3*$M$2</f>
        <v>55</v>
      </c>
      <c r="M175" s="119">
        <v>1061</v>
      </c>
      <c r="N175" s="120">
        <f t="shared" si="14"/>
        <v>40</v>
      </c>
      <c r="O175" s="119">
        <v>1086</v>
      </c>
      <c r="P175" s="120">
        <f>$M$3+4*$M$2</f>
        <v>40</v>
      </c>
      <c r="Q175" s="119">
        <v>1111</v>
      </c>
      <c r="R175" s="144">
        <f>$M$3+4*$M$2</f>
        <v>40</v>
      </c>
    </row>
    <row r="176" spans="1:18" x14ac:dyDescent="0.25">
      <c r="A176" s="34" t="s">
        <v>16</v>
      </c>
      <c r="B176" s="35">
        <v>22</v>
      </c>
      <c r="C176" s="119">
        <v>938</v>
      </c>
      <c r="D176" s="120">
        <f>$M$3+4*$M$2</f>
        <v>40</v>
      </c>
      <c r="E176" s="119">
        <v>963</v>
      </c>
      <c r="F176" s="120">
        <f>$M$3+4*$M$2</f>
        <v>40</v>
      </c>
      <c r="G176" s="119">
        <v>988</v>
      </c>
      <c r="H176" s="120">
        <f>$M$3+4*$M$2</f>
        <v>40</v>
      </c>
      <c r="I176" s="119">
        <v>1013</v>
      </c>
      <c r="J176" s="120">
        <f>$M$3+4*$M$2</f>
        <v>40</v>
      </c>
      <c r="K176" s="119">
        <v>1038</v>
      </c>
      <c r="L176" s="120">
        <f>M4+M3+3*M2</f>
        <v>135</v>
      </c>
      <c r="M176" s="119">
        <v>1062</v>
      </c>
      <c r="N176" s="120">
        <f t="shared" si="14"/>
        <v>40</v>
      </c>
      <c r="O176" s="119">
        <v>1087</v>
      </c>
      <c r="P176" s="120">
        <f>$M$3+4*$M$2</f>
        <v>40</v>
      </c>
      <c r="Q176" s="119">
        <v>1112</v>
      </c>
      <c r="R176" s="144">
        <f>$M$3+4*$M$2</f>
        <v>40</v>
      </c>
    </row>
    <row r="177" spans="1:18" x14ac:dyDescent="0.25">
      <c r="A177" s="34" t="s">
        <v>16</v>
      </c>
      <c r="B177" s="160">
        <v>0</v>
      </c>
      <c r="C177" s="119">
        <v>939</v>
      </c>
      <c r="D177" s="120">
        <f>M4+M3+3*M2</f>
        <v>135</v>
      </c>
      <c r="E177" s="119">
        <v>964</v>
      </c>
      <c r="F177" s="120">
        <f>$M$3+4*$M$2</f>
        <v>40</v>
      </c>
      <c r="G177" s="119">
        <v>989</v>
      </c>
      <c r="H177" s="120">
        <f>$M$3+4*$M$2</f>
        <v>40</v>
      </c>
      <c r="I177" s="119">
        <v>1014</v>
      </c>
      <c r="J177" s="123">
        <f>L4+M3+3*M2</f>
        <v>435</v>
      </c>
      <c r="K177" s="119">
        <v>1039</v>
      </c>
      <c r="L177" s="120">
        <f>$M$3+4*$M$2</f>
        <v>40</v>
      </c>
      <c r="M177" s="119">
        <v>1063</v>
      </c>
      <c r="N177" s="120">
        <f t="shared" si="14"/>
        <v>40</v>
      </c>
      <c r="O177" s="119">
        <v>1088</v>
      </c>
      <c r="P177" s="120">
        <f>M4+M3+3*M2</f>
        <v>135</v>
      </c>
      <c r="Q177" s="119">
        <v>1113</v>
      </c>
      <c r="R177" s="144">
        <f>M4+M3+3*M2</f>
        <v>135</v>
      </c>
    </row>
    <row r="178" spans="1:18" x14ac:dyDescent="0.25">
      <c r="A178" s="34" t="s">
        <v>16</v>
      </c>
      <c r="B178" s="51">
        <v>18</v>
      </c>
      <c r="C178" s="119">
        <v>940</v>
      </c>
      <c r="D178" s="120">
        <f>2*$M$3+3*$M$2</f>
        <v>55</v>
      </c>
      <c r="E178" s="119">
        <v>965</v>
      </c>
      <c r="F178" s="120">
        <f>$M$3+4*$M$2</f>
        <v>40</v>
      </c>
      <c r="G178" s="119">
        <v>990</v>
      </c>
      <c r="H178" s="120">
        <f>2*M3+3*M2</f>
        <v>55</v>
      </c>
      <c r="I178" s="119">
        <v>1015</v>
      </c>
      <c r="J178" s="120">
        <f>$M$3+4*$M$2</f>
        <v>40</v>
      </c>
      <c r="K178" s="119">
        <v>1040</v>
      </c>
      <c r="L178" s="120">
        <f>$M$3+4*$M$2</f>
        <v>40</v>
      </c>
      <c r="M178" s="119">
        <v>1064</v>
      </c>
      <c r="N178" s="120">
        <f t="shared" si="14"/>
        <v>40</v>
      </c>
      <c r="O178" s="119">
        <v>1089</v>
      </c>
      <c r="P178" s="120">
        <f>$M$3+4*$M$2</f>
        <v>40</v>
      </c>
      <c r="Q178" s="119">
        <v>1114</v>
      </c>
      <c r="R178" s="144">
        <f>$M$3+4*$M$2</f>
        <v>40</v>
      </c>
    </row>
    <row r="179" spans="1:18" x14ac:dyDescent="0.25">
      <c r="A179" s="34" t="s">
        <v>16</v>
      </c>
      <c r="B179" s="52">
        <v>27</v>
      </c>
      <c r="C179" s="119">
        <v>941</v>
      </c>
      <c r="D179" s="120">
        <f>M4+4*M2</f>
        <v>120</v>
      </c>
      <c r="E179" s="119">
        <v>966</v>
      </c>
      <c r="F179" s="123">
        <f>M4+L2+3*M2</f>
        <v>155</v>
      </c>
      <c r="G179" s="119">
        <v>991</v>
      </c>
      <c r="H179" s="120">
        <f>$M$3+4*$M$2</f>
        <v>40</v>
      </c>
      <c r="I179" s="119">
        <v>1016</v>
      </c>
      <c r="J179" s="120">
        <f>2*$M$3+3*$M$2</f>
        <v>55</v>
      </c>
      <c r="K179" s="119">
        <v>1041</v>
      </c>
      <c r="L179" s="120">
        <f>$M$3+4*$M$2</f>
        <v>40</v>
      </c>
      <c r="M179" s="119">
        <v>1065</v>
      </c>
      <c r="N179" s="120">
        <f t="shared" si="14"/>
        <v>40</v>
      </c>
      <c r="O179" s="119">
        <v>1090</v>
      </c>
      <c r="P179" s="120">
        <f>$M$3+4*$M$2</f>
        <v>40</v>
      </c>
      <c r="Q179" s="119">
        <v>1115</v>
      </c>
      <c r="R179" s="144">
        <f>$M$3+4*$M$2</f>
        <v>40</v>
      </c>
    </row>
    <row r="180" spans="1:18" x14ac:dyDescent="0.25">
      <c r="A180" s="34" t="s">
        <v>16</v>
      </c>
      <c r="B180" s="53">
        <v>26</v>
      </c>
      <c r="C180" s="119">
        <v>942</v>
      </c>
      <c r="D180" s="120">
        <f>$M$3+4*$M$2</f>
        <v>40</v>
      </c>
      <c r="E180" s="119">
        <v>967</v>
      </c>
      <c r="F180" s="120">
        <f>2*$M$3+3*$M$2</f>
        <v>55</v>
      </c>
      <c r="G180" s="119">
        <v>992</v>
      </c>
      <c r="H180" s="120">
        <f>$M$3+4*$M$2</f>
        <v>40</v>
      </c>
      <c r="I180" s="119">
        <v>1017</v>
      </c>
      <c r="J180" s="120">
        <f>$M$3+4*$M$2</f>
        <v>40</v>
      </c>
      <c r="K180" s="119">
        <v>1042</v>
      </c>
      <c r="L180" s="120">
        <f>M4+M3+3*M2</f>
        <v>135</v>
      </c>
      <c r="M180" s="119">
        <v>1066</v>
      </c>
      <c r="N180" s="120">
        <f>2*$M$3+3*$M$2</f>
        <v>55</v>
      </c>
      <c r="O180" s="119">
        <v>1091</v>
      </c>
      <c r="P180" s="120">
        <f>M4+M3+3*M2</f>
        <v>135</v>
      </c>
      <c r="Q180" s="119">
        <v>1116</v>
      </c>
      <c r="R180" s="144">
        <f>2*$M$3+3*$M$2</f>
        <v>55</v>
      </c>
    </row>
    <row r="181" spans="1:18" x14ac:dyDescent="0.25">
      <c r="A181" s="34" t="s">
        <v>16</v>
      </c>
      <c r="B181" s="54">
        <v>7</v>
      </c>
      <c r="C181" s="119">
        <v>943</v>
      </c>
      <c r="D181" s="120">
        <f>2*$M$3+3*$M$2</f>
        <v>55</v>
      </c>
      <c r="E181" s="119">
        <v>968</v>
      </c>
      <c r="F181" s="120">
        <f>$M$3+4*$M$2</f>
        <v>40</v>
      </c>
      <c r="G181" s="119">
        <v>993</v>
      </c>
      <c r="H181" s="120">
        <f>$M$3+4*$M$2</f>
        <v>40</v>
      </c>
      <c r="I181" s="119">
        <v>1018</v>
      </c>
      <c r="J181" s="120">
        <f>$M$3+4*$M$2</f>
        <v>40</v>
      </c>
      <c r="K181" s="119">
        <v>1043</v>
      </c>
      <c r="L181" s="120">
        <f>$M$3+4*$M$2</f>
        <v>40</v>
      </c>
      <c r="M181" s="119">
        <v>1067</v>
      </c>
      <c r="N181" s="120">
        <f>M4+M3+3*M2</f>
        <v>135</v>
      </c>
      <c r="O181" s="119">
        <v>1092</v>
      </c>
      <c r="P181" s="120">
        <f>$M$3+4*$M$2</f>
        <v>40</v>
      </c>
      <c r="Q181" s="119">
        <v>1117</v>
      </c>
      <c r="R181" s="144">
        <f>$M$3+4*$M$2</f>
        <v>40</v>
      </c>
    </row>
    <row r="182" spans="1:18" x14ac:dyDescent="0.25">
      <c r="A182" s="34" t="s">
        <v>16</v>
      </c>
      <c r="B182" s="55">
        <v>10</v>
      </c>
      <c r="C182" s="119">
        <v>944</v>
      </c>
      <c r="D182" s="120">
        <f>$M$3+4*$M$2</f>
        <v>40</v>
      </c>
      <c r="E182" s="119">
        <v>969</v>
      </c>
      <c r="F182" s="120">
        <f>$M$3+4*$M$2</f>
        <v>40</v>
      </c>
      <c r="G182" s="119">
        <v>994</v>
      </c>
      <c r="H182" s="120">
        <f>2*$M$3+3*$M$2</f>
        <v>55</v>
      </c>
      <c r="I182" s="119">
        <v>1019</v>
      </c>
      <c r="J182" s="120">
        <f>M4+2*M3+2*M2</f>
        <v>150</v>
      </c>
      <c r="K182" s="119">
        <v>1044</v>
      </c>
      <c r="L182" s="120">
        <f>$M$3+4*$M$2</f>
        <v>40</v>
      </c>
      <c r="M182" s="119">
        <v>1068</v>
      </c>
      <c r="N182" s="121">
        <f>M5+M3+3*M2</f>
        <v>435</v>
      </c>
      <c r="O182" s="119">
        <v>1093</v>
      </c>
      <c r="P182" s="120">
        <f>2*$M$3+3*$M$2</f>
        <v>55</v>
      </c>
      <c r="Q182" s="119">
        <v>1118</v>
      </c>
      <c r="R182" s="144">
        <f>2*$M$3+3*$M$2</f>
        <v>55</v>
      </c>
    </row>
    <row r="183" spans="1:18" x14ac:dyDescent="0.25">
      <c r="A183" s="34" t="s">
        <v>16</v>
      </c>
      <c r="B183" s="56">
        <v>2</v>
      </c>
      <c r="C183" s="119">
        <v>945</v>
      </c>
      <c r="D183" s="120">
        <f>2*$M$3+3*$M$2</f>
        <v>55</v>
      </c>
      <c r="E183" s="119">
        <v>970</v>
      </c>
      <c r="F183" s="120">
        <f>$M$3+4*$M$2</f>
        <v>40</v>
      </c>
      <c r="G183" s="119">
        <v>995</v>
      </c>
      <c r="H183" s="120">
        <f>M4+M3+3*M2</f>
        <v>135</v>
      </c>
      <c r="I183" s="119">
        <v>1020</v>
      </c>
      <c r="J183" s="120">
        <f>2*$M$3+3*$M$2</f>
        <v>55</v>
      </c>
      <c r="K183" s="119">
        <v>1045</v>
      </c>
      <c r="L183" s="123">
        <f>M3+L2+3*M2</f>
        <v>75</v>
      </c>
      <c r="M183" s="119">
        <v>1069</v>
      </c>
      <c r="N183" s="120">
        <f>$M$3+4*$M$2</f>
        <v>40</v>
      </c>
      <c r="O183" s="119">
        <v>1094</v>
      </c>
      <c r="P183" s="120">
        <f>$M$3+4*$M$2</f>
        <v>40</v>
      </c>
      <c r="Q183" s="119">
        <v>1119</v>
      </c>
      <c r="R183" s="144">
        <f>$M$3+4*$M$2</f>
        <v>40</v>
      </c>
    </row>
    <row r="184" spans="1:18" ht="15.75" thickBot="1" x14ac:dyDescent="0.3">
      <c r="A184" s="34" t="s">
        <v>16</v>
      </c>
      <c r="B184" s="161">
        <v>18</v>
      </c>
      <c r="C184" s="119">
        <v>946</v>
      </c>
      <c r="D184" s="120">
        <f>M4+M3+3*M2</f>
        <v>135</v>
      </c>
      <c r="E184" s="119">
        <v>971</v>
      </c>
      <c r="F184" s="129">
        <f>L5+M3+3*M2</f>
        <v>1635</v>
      </c>
      <c r="G184" s="119">
        <v>996</v>
      </c>
      <c r="H184" s="120">
        <f>$M$3+4*$M$2</f>
        <v>40</v>
      </c>
      <c r="I184" s="119">
        <v>1021</v>
      </c>
      <c r="J184" s="120">
        <f>2*$M$3+3*$M$2</f>
        <v>55</v>
      </c>
      <c r="K184" s="119">
        <v>1046</v>
      </c>
      <c r="L184" s="120">
        <f>$M$3+4*$M$2</f>
        <v>40</v>
      </c>
      <c r="M184" s="119">
        <v>1070</v>
      </c>
      <c r="N184" s="120">
        <f>$M$3+4*$M$2</f>
        <v>40</v>
      </c>
      <c r="O184" s="119">
        <v>1095</v>
      </c>
      <c r="P184" s="120">
        <f>$M$3+4*$M$2</f>
        <v>40</v>
      </c>
      <c r="Q184" s="119">
        <v>1120</v>
      </c>
      <c r="R184" s="144">
        <f>$M$3+4*$M$2</f>
        <v>40</v>
      </c>
    </row>
    <row r="185" spans="1:18" ht="15.75" thickBot="1" x14ac:dyDescent="0.3">
      <c r="A185" s="41" t="s">
        <v>15</v>
      </c>
      <c r="B185" s="152">
        <f>AVERAGE(B184:B184)</f>
        <v>18</v>
      </c>
      <c r="C185" s="119">
        <v>947</v>
      </c>
      <c r="D185" s="120">
        <f>$M$3+4*$M$2</f>
        <v>40</v>
      </c>
      <c r="E185" s="119">
        <v>972</v>
      </c>
      <c r="F185" s="120">
        <f>$M$3+4*$M$2</f>
        <v>40</v>
      </c>
      <c r="G185" s="119">
        <v>997</v>
      </c>
      <c r="H185" s="120">
        <f>2*$M$3+3*$M$2</f>
        <v>55</v>
      </c>
      <c r="I185" s="119">
        <v>1022</v>
      </c>
      <c r="J185" s="120">
        <f>$M$3+4*$M$2</f>
        <v>40</v>
      </c>
      <c r="K185" s="119">
        <v>1047</v>
      </c>
      <c r="L185" s="123">
        <f>L3+2*M3+L2+M2</f>
        <v>185</v>
      </c>
      <c r="M185" s="119">
        <v>1071</v>
      </c>
      <c r="N185" s="120">
        <f>$M$3+4*$M$2</f>
        <v>40</v>
      </c>
      <c r="O185" s="119">
        <v>1096</v>
      </c>
      <c r="P185" s="120">
        <f>$M$3+4*$M$2</f>
        <v>40</v>
      </c>
      <c r="Q185" s="119">
        <v>1121</v>
      </c>
      <c r="R185" s="144">
        <f>$M$3+4*$M$2</f>
        <v>40</v>
      </c>
    </row>
    <row r="186" spans="1:18" x14ac:dyDescent="0.25">
      <c r="A186" s="209" t="s">
        <v>62</v>
      </c>
      <c r="B186" s="210"/>
      <c r="C186" s="119">
        <v>948</v>
      </c>
      <c r="D186" s="120">
        <f>2*M3+3*M2</f>
        <v>55</v>
      </c>
      <c r="E186" s="119">
        <v>973</v>
      </c>
      <c r="F186" s="120">
        <f>M4+4*M2</f>
        <v>120</v>
      </c>
      <c r="G186" s="119">
        <v>998</v>
      </c>
      <c r="H186" s="120">
        <f>$M$3+4*$M$2</f>
        <v>40</v>
      </c>
      <c r="I186" s="119">
        <v>1023</v>
      </c>
      <c r="J186" s="120">
        <f>$M$3+4*$M$2</f>
        <v>40</v>
      </c>
      <c r="K186" s="119">
        <v>1048</v>
      </c>
      <c r="L186" s="120">
        <f>$M$3+4*$M$2</f>
        <v>40</v>
      </c>
      <c r="M186" s="119">
        <v>1072</v>
      </c>
      <c r="N186" s="123">
        <f>M3+L2+3*M2</f>
        <v>75</v>
      </c>
      <c r="O186" s="119">
        <v>1097</v>
      </c>
      <c r="P186" s="120">
        <f>$M$3+4*$M$2</f>
        <v>40</v>
      </c>
      <c r="Q186" s="119">
        <v>1122</v>
      </c>
      <c r="R186" s="144">
        <f>$M$3+4*$M$2</f>
        <v>40</v>
      </c>
    </row>
    <row r="187" spans="1:18" ht="15.75" thickBot="1" x14ac:dyDescent="0.3">
      <c r="A187" s="211" t="s">
        <v>60</v>
      </c>
      <c r="B187" s="212"/>
      <c r="C187" s="119">
        <v>949</v>
      </c>
      <c r="D187" s="120">
        <f>M4+4*M2</f>
        <v>120</v>
      </c>
      <c r="E187" s="119">
        <v>974</v>
      </c>
      <c r="F187" s="120">
        <f>$M$3+4*$M$2</f>
        <v>40</v>
      </c>
      <c r="G187" s="119">
        <v>999</v>
      </c>
      <c r="H187" s="120">
        <f>$M$3+4*$M$2</f>
        <v>40</v>
      </c>
      <c r="I187" s="119">
        <v>1024</v>
      </c>
      <c r="J187" s="123">
        <f>L3+M3+3*M2</f>
        <v>135</v>
      </c>
      <c r="K187" s="119">
        <v>1049</v>
      </c>
      <c r="L187" s="120">
        <f>M4+M3+3*M2</f>
        <v>135</v>
      </c>
      <c r="M187" s="119">
        <v>1073</v>
      </c>
      <c r="N187" s="120">
        <f>$M$3+4*$M$2</f>
        <v>40</v>
      </c>
      <c r="O187" s="119">
        <v>1098</v>
      </c>
      <c r="P187" s="120">
        <f>M4+M3+3*M2</f>
        <v>135</v>
      </c>
      <c r="Q187" s="119">
        <v>1123</v>
      </c>
      <c r="R187" s="145">
        <f>M3+L2+3*M2</f>
        <v>75</v>
      </c>
    </row>
    <row r="188" spans="1:18" x14ac:dyDescent="0.25">
      <c r="A188" s="213" t="s">
        <v>63</v>
      </c>
      <c r="B188" s="214"/>
      <c r="C188" s="119">
        <v>950</v>
      </c>
      <c r="D188" s="120">
        <f>$M$3+4*$M$2</f>
        <v>40</v>
      </c>
      <c r="E188" s="119">
        <v>975</v>
      </c>
      <c r="F188" s="120">
        <f>$M$3+4*$M$2</f>
        <v>40</v>
      </c>
      <c r="G188" s="119">
        <v>1000</v>
      </c>
      <c r="H188" s="120">
        <f>M4+4*M2</f>
        <v>120</v>
      </c>
      <c r="I188" s="119">
        <v>1025</v>
      </c>
      <c r="J188" s="120">
        <f>$M$3+4*$M$2</f>
        <v>40</v>
      </c>
      <c r="K188" s="119">
        <v>1050</v>
      </c>
      <c r="L188" s="120">
        <f>$M$3+4*$M$2</f>
        <v>40</v>
      </c>
      <c r="M188" s="119">
        <v>1074</v>
      </c>
      <c r="N188" s="120">
        <f>2*$M$3+3*$M$2</f>
        <v>55</v>
      </c>
      <c r="O188" s="119">
        <v>1099</v>
      </c>
      <c r="P188" s="131">
        <f>M5+M3+3*M2</f>
        <v>435</v>
      </c>
      <c r="Q188" s="119">
        <v>1124</v>
      </c>
      <c r="R188" s="144">
        <f>$M$3+4*$M$2</f>
        <v>40</v>
      </c>
    </row>
    <row r="189" spans="1:18" ht="15.75" thickBot="1" x14ac:dyDescent="0.3">
      <c r="A189" s="215" t="s">
        <v>61</v>
      </c>
      <c r="B189" s="216"/>
      <c r="C189" s="119">
        <v>951</v>
      </c>
      <c r="D189" s="120">
        <f>$M$3+4*$M$2</f>
        <v>40</v>
      </c>
      <c r="E189" s="119">
        <v>976</v>
      </c>
      <c r="F189" s="120">
        <f>$M$3+4*$M$2</f>
        <v>40</v>
      </c>
      <c r="G189" s="119">
        <v>1001</v>
      </c>
      <c r="H189" s="123">
        <f>L4+M3+3*M2</f>
        <v>435</v>
      </c>
      <c r="I189" s="119">
        <v>1026</v>
      </c>
      <c r="J189" s="120">
        <f>$M$3+4*$M$2</f>
        <v>40</v>
      </c>
      <c r="K189" s="119">
        <v>1051</v>
      </c>
      <c r="L189" s="123">
        <f>L4+M3+L2+2*M2</f>
        <v>470</v>
      </c>
      <c r="M189" s="119">
        <v>1075</v>
      </c>
      <c r="N189" s="120">
        <f>M4+M3+3*M2</f>
        <v>135</v>
      </c>
      <c r="O189" s="119">
        <v>1100</v>
      </c>
      <c r="P189" s="120">
        <f>$M$3+4*$M$2</f>
        <v>40</v>
      </c>
      <c r="Q189" s="119">
        <v>1125</v>
      </c>
      <c r="R189" s="147">
        <f>M3+L2+3*M2</f>
        <v>75</v>
      </c>
    </row>
    <row r="190" spans="1:18" x14ac:dyDescent="0.25">
      <c r="A190" s="217" t="s">
        <v>64</v>
      </c>
      <c r="B190" s="218"/>
      <c r="C190" s="119">
        <v>952</v>
      </c>
      <c r="D190" s="120">
        <f>$M$3+4*$M$2</f>
        <v>40</v>
      </c>
      <c r="E190" s="119">
        <v>977</v>
      </c>
      <c r="F190" s="130">
        <f>M3+L3+3*M2</f>
        <v>135</v>
      </c>
      <c r="G190" s="119">
        <v>1002</v>
      </c>
      <c r="H190" s="120">
        <f>$M$3+4*$M$2</f>
        <v>40</v>
      </c>
      <c r="I190" s="119">
        <v>1027</v>
      </c>
      <c r="J190" s="120">
        <f>M4+M3+3*M2</f>
        <v>135</v>
      </c>
      <c r="K190" s="119">
        <v>1052</v>
      </c>
      <c r="L190" s="120">
        <f>$M$3+4*$M$2</f>
        <v>40</v>
      </c>
      <c r="M190" s="119">
        <v>1076</v>
      </c>
      <c r="N190" s="123">
        <f>M3+L3+3*M2</f>
        <v>135</v>
      </c>
      <c r="O190" s="119">
        <v>1101</v>
      </c>
      <c r="P190" s="131">
        <f>M5+4*M2</f>
        <v>420</v>
      </c>
      <c r="Q190" s="119">
        <v>1126</v>
      </c>
      <c r="R190" s="148">
        <f>M4+M3+3*M2</f>
        <v>135</v>
      </c>
    </row>
    <row r="191" spans="1:18" ht="15.75" thickBot="1" x14ac:dyDescent="0.3">
      <c r="A191" s="203">
        <f>AVERAGE(D167:D191,F167:F191,H167:H191,J167:J191,L167:L191,N167:N191,P167:P191,R167:R191)</f>
        <v>102.575</v>
      </c>
      <c r="B191" s="204"/>
      <c r="C191" s="149">
        <v>953</v>
      </c>
      <c r="D191" s="150">
        <f>$M$3+4*$M$2</f>
        <v>40</v>
      </c>
      <c r="E191" s="149">
        <v>978</v>
      </c>
      <c r="F191" s="150">
        <f>$M$3+4*$M$2</f>
        <v>40</v>
      </c>
      <c r="G191" s="149">
        <v>1003</v>
      </c>
      <c r="H191" s="150">
        <f>$M$3+4*$M$2</f>
        <v>40</v>
      </c>
      <c r="I191" s="149">
        <v>1028</v>
      </c>
      <c r="J191" s="150">
        <f>$M$3+4*$M$2</f>
        <v>40</v>
      </c>
      <c r="K191" s="149">
        <v>1053</v>
      </c>
      <c r="L191" s="150">
        <f>$M$3+4*$M$2</f>
        <v>40</v>
      </c>
      <c r="M191" s="149">
        <v>1077</v>
      </c>
      <c r="N191" s="150">
        <f>$M$3+4*$M$2</f>
        <v>40</v>
      </c>
      <c r="O191" s="149">
        <v>1102</v>
      </c>
      <c r="P191" s="150">
        <f>2*$M$3+3*$M$2</f>
        <v>55</v>
      </c>
      <c r="Q191" s="149">
        <v>1127</v>
      </c>
      <c r="R191" s="151">
        <f>2*$M$3+3*$M$2</f>
        <v>55</v>
      </c>
    </row>
  </sheetData>
  <mergeCells count="50">
    <mergeCell ref="A190:B190"/>
    <mergeCell ref="A191:B191"/>
    <mergeCell ref="A166:B172"/>
    <mergeCell ref="A187:B187"/>
    <mergeCell ref="A188:B188"/>
    <mergeCell ref="A189:B189"/>
    <mergeCell ref="A186:B186"/>
    <mergeCell ref="S13:S41"/>
    <mergeCell ref="A39:R40"/>
    <mergeCell ref="N1:R6"/>
    <mergeCell ref="P7:R12"/>
    <mergeCell ref="A13:B13"/>
    <mergeCell ref="A38:B38"/>
    <mergeCell ref="A37:B37"/>
    <mergeCell ref="S42:S73"/>
    <mergeCell ref="A63:B63"/>
    <mergeCell ref="A64:B64"/>
    <mergeCell ref="A65:B65"/>
    <mergeCell ref="A66:B66"/>
    <mergeCell ref="A67:B67"/>
    <mergeCell ref="A68:B68"/>
    <mergeCell ref="A69:B69"/>
    <mergeCell ref="A70:B70"/>
    <mergeCell ref="A71:R72"/>
    <mergeCell ref="S106:S137"/>
    <mergeCell ref="A129:B129"/>
    <mergeCell ref="A130:B130"/>
    <mergeCell ref="A131:B131"/>
    <mergeCell ref="A132:B132"/>
    <mergeCell ref="A133:B133"/>
    <mergeCell ref="A134:B134"/>
    <mergeCell ref="A135:R136"/>
    <mergeCell ref="A105:B114"/>
    <mergeCell ref="S74:S105"/>
    <mergeCell ref="A97:B97"/>
    <mergeCell ref="A98:B98"/>
    <mergeCell ref="A99:B99"/>
    <mergeCell ref="A100:B100"/>
    <mergeCell ref="A101:B101"/>
    <mergeCell ref="A102:B102"/>
    <mergeCell ref="A103:R104"/>
    <mergeCell ref="A73:B82"/>
    <mergeCell ref="A41:B62"/>
    <mergeCell ref="A163:B163"/>
    <mergeCell ref="A137:B147"/>
    <mergeCell ref="A158:B158"/>
    <mergeCell ref="A159:B159"/>
    <mergeCell ref="A160:B160"/>
    <mergeCell ref="A161:B161"/>
    <mergeCell ref="A162:B16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2021-02-19T08:46:27Z</dcterms:modified>
</cp:coreProperties>
</file>